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hidePivotFieldList="1" defaultThemeVersion="166925"/>
  <mc:AlternateContent xmlns:mc="http://schemas.openxmlformats.org/markup-compatibility/2006">
    <mc:Choice Requires="x15">
      <x15ac:absPath xmlns:x15ac="http://schemas.microsoft.com/office/spreadsheetml/2010/11/ac" url="C:\Users\Diane Daiber\Dropbox (IAFN)\Grant Projects\OVC 2019\TeleSAFE\Partners_Sites\Partners\tw Security\Draft Docs for Guide\draft documents (newest)\"/>
    </mc:Choice>
  </mc:AlternateContent>
  <xr:revisionPtr revIDLastSave="0" documentId="8_{D99183E2-952D-43CD-972C-30E4E5CDB0E4}" xr6:coauthVersionLast="47" xr6:coauthVersionMax="47" xr10:uidLastSave="{00000000-0000-0000-0000-000000000000}"/>
  <workbookProtection workbookAlgorithmName="SHA-512" workbookHashValue="HD77koFQpxLiu7K/B/TpUDGI88sMyo3+DhkyMVjZ92/7u4EcO7l5j32J6xH+v9y6PrlbeQ+Uq56s++y0edtJjw==" workbookSaltValue="/f6Qr5mtxtUF20Gpz28RdQ==" workbookSpinCount="100000" lockStructure="1"/>
  <bookViews>
    <workbookView xWindow="1125" yWindow="1125" windowWidth="18900" windowHeight="10980" xr2:uid="{00000000-000D-0000-FFFF-FFFF00000000}"/>
  </bookViews>
  <sheets>
    <sheet name="Introduction" sheetId="7" r:id="rId1"/>
    <sheet name="TeleSAFE Vendor Eval" sheetId="1" r:id="rId2"/>
    <sheet name="Data Analysis" sheetId="4" state="hidden" r:id="rId3"/>
    <sheet name="TeleSAFE PC Checklist" sheetId="3" r:id="rId4"/>
    <sheet name="Metrics" sheetId="5" r:id="rId5"/>
    <sheet name="Dropdowns" sheetId="2" state="hidden" r:id="rId6"/>
  </sheets>
  <definedNames>
    <definedName name="InBusiness">Dropdowns!$B$2:$B$4</definedName>
    <definedName name="YesNo">Dropdowns!$A$2:$A$4</definedName>
    <definedName name="YesNoNA">Dropdowns!$D$2:$D$4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 i="4" l="1"/>
  <c r="X13" i="4"/>
  <c r="V13" i="4"/>
  <c r="U13" i="4"/>
  <c r="S13" i="4"/>
  <c r="R14" i="4"/>
  <c r="O14" i="4"/>
  <c r="M14" i="4"/>
  <c r="M13" i="4"/>
  <c r="J13" i="4"/>
  <c r="D14" i="4"/>
  <c r="L14" i="4" s="1"/>
  <c r="E14" i="4"/>
  <c r="F14" i="4"/>
  <c r="P14" i="4" s="1"/>
  <c r="G14" i="4"/>
  <c r="U14" i="4" s="1"/>
  <c r="H14" i="4"/>
  <c r="X14" i="4" s="1"/>
  <c r="D13" i="4"/>
  <c r="L13" i="4" s="1"/>
  <c r="E13" i="4"/>
  <c r="O13" i="4" s="1"/>
  <c r="F13" i="4"/>
  <c r="R13" i="4" s="1"/>
  <c r="G13" i="4"/>
  <c r="H13" i="4"/>
  <c r="P13" i="4" l="1"/>
  <c r="J14" i="4"/>
  <c r="S14" i="4"/>
  <c r="AC29" i="4"/>
  <c r="AC28" i="4"/>
  <c r="AC27" i="4"/>
  <c r="AC26" i="4"/>
  <c r="AC25" i="4"/>
  <c r="AC24" i="4"/>
  <c r="AC23" i="4"/>
  <c r="AC22" i="4"/>
  <c r="AC21" i="4"/>
  <c r="AC20" i="4"/>
  <c r="AC19" i="4"/>
  <c r="AC18" i="4"/>
  <c r="AC16" i="4"/>
  <c r="AC15" i="4"/>
  <c r="AC12" i="4"/>
  <c r="AC11" i="4"/>
  <c r="AC9" i="4"/>
  <c r="AC8" i="4"/>
  <c r="AC7" i="4"/>
  <c r="AD7" i="4" s="1"/>
  <c r="AE8" i="4" l="1"/>
  <c r="AD8" i="4"/>
  <c r="AD9" i="4"/>
  <c r="AH6" i="4" s="1"/>
  <c r="AE9" i="4"/>
  <c r="AD12" i="4"/>
  <c r="AE12" i="4"/>
  <c r="AE28" i="4"/>
  <c r="AD28" i="4"/>
  <c r="AE23" i="4"/>
  <c r="AD23" i="4"/>
  <c r="AD25" i="4"/>
  <c r="AE25" i="4"/>
  <c r="AD15" i="4"/>
  <c r="AE15" i="4"/>
  <c r="AD18" i="4"/>
  <c r="AE18" i="4"/>
  <c r="AE16" i="4"/>
  <c r="AD16" i="4"/>
  <c r="AD20" i="4"/>
  <c r="AE20" i="4"/>
  <c r="AD24" i="4"/>
  <c r="AE24" i="4"/>
  <c r="AD26" i="4"/>
  <c r="AE26" i="4"/>
  <c r="AD27" i="4"/>
  <c r="AE27" i="4"/>
  <c r="AE19" i="4"/>
  <c r="AD19" i="4"/>
  <c r="AD21" i="4"/>
  <c r="AE21" i="4"/>
  <c r="AE11" i="4"/>
  <c r="AD11" i="4"/>
  <c r="AD29" i="4"/>
  <c r="AE29" i="4"/>
  <c r="AE22" i="4"/>
  <c r="AD22" i="4"/>
  <c r="AE7" i="4"/>
  <c r="AH7" i="4" l="1"/>
  <c r="AI7" i="4"/>
  <c r="AI6" i="4"/>
  <c r="AI8" i="4"/>
  <c r="AH8" i="4"/>
  <c r="J107" i="4"/>
  <c r="J96" i="4"/>
  <c r="J85" i="4"/>
  <c r="J74" i="4"/>
  <c r="J63" i="4"/>
  <c r="P76" i="4" s="1"/>
  <c r="AL67" i="4"/>
  <c r="AL66" i="4"/>
  <c r="AL85" i="4"/>
  <c r="AL80" i="4"/>
  <c r="AL75" i="4"/>
  <c r="AL70" i="4"/>
  <c r="AL65" i="4"/>
  <c r="AL84" i="4"/>
  <c r="AL79" i="4"/>
  <c r="AL74" i="4"/>
  <c r="AL69" i="4"/>
  <c r="AL64" i="4"/>
  <c r="AO88" i="4"/>
  <c r="AN88" i="4"/>
  <c r="AM88" i="4"/>
  <c r="AL88" i="4"/>
  <c r="AO87" i="4"/>
  <c r="AN87" i="4"/>
  <c r="AM87" i="4"/>
  <c r="AL87" i="4"/>
  <c r="AO86" i="4"/>
  <c r="AL86" i="4"/>
  <c r="AO83" i="4"/>
  <c r="AN83" i="4"/>
  <c r="AM83" i="4"/>
  <c r="AL83" i="4"/>
  <c r="AO82" i="4"/>
  <c r="AN82" i="4"/>
  <c r="AM82" i="4"/>
  <c r="AL82" i="4"/>
  <c r="AO81" i="4"/>
  <c r="AL81" i="4"/>
  <c r="AO78" i="4"/>
  <c r="AN78" i="4"/>
  <c r="AM78" i="4"/>
  <c r="AL78" i="4"/>
  <c r="AO77" i="4"/>
  <c r="AN77" i="4"/>
  <c r="AM77" i="4"/>
  <c r="AL77" i="4"/>
  <c r="AO76" i="4"/>
  <c r="AL76" i="4"/>
  <c r="AO73" i="4"/>
  <c r="AN73" i="4"/>
  <c r="AM73" i="4"/>
  <c r="AL73" i="4"/>
  <c r="AO72" i="4"/>
  <c r="AN72" i="4"/>
  <c r="AM72" i="4"/>
  <c r="AL72" i="4"/>
  <c r="AO71" i="4"/>
  <c r="AL71" i="4"/>
  <c r="AO68" i="4"/>
  <c r="AN68" i="4"/>
  <c r="AM68" i="4"/>
  <c r="AL68" i="4"/>
  <c r="AO67" i="4"/>
  <c r="AN67" i="4"/>
  <c r="AM67" i="4"/>
  <c r="AO66" i="4"/>
  <c r="P85" i="4" l="1"/>
  <c r="L22" i="5" s="1"/>
  <c r="L6" i="5"/>
  <c r="J4" i="4"/>
  <c r="V63" i="4"/>
  <c r="P80" i="4" s="1"/>
  <c r="S63" i="4"/>
  <c r="P79" i="4" s="1"/>
  <c r="P63" i="4"/>
  <c r="P78" i="4" s="1"/>
  <c r="M63" i="4"/>
  <c r="P77" i="4" s="1"/>
  <c r="P87" i="4" l="1"/>
  <c r="L24" i="5" s="1"/>
  <c r="L8" i="5"/>
  <c r="P86" i="4"/>
  <c r="L23" i="5" s="1"/>
  <c r="L7" i="5"/>
  <c r="P89" i="4"/>
  <c r="L26" i="5" s="1"/>
  <c r="L10" i="5"/>
  <c r="P88" i="4"/>
  <c r="L25" i="5" s="1"/>
  <c r="L9" i="5"/>
  <c r="AB88" i="4"/>
  <c r="AB87" i="4"/>
  <c r="AB86" i="4"/>
  <c r="AB85" i="4"/>
  <c r="AB84" i="4"/>
  <c r="AB83" i="4"/>
  <c r="AB82" i="4"/>
  <c r="AB81" i="4"/>
  <c r="AB80" i="4"/>
  <c r="AB79" i="4"/>
  <c r="AB78" i="4"/>
  <c r="AB77" i="4"/>
  <c r="AB76" i="4"/>
  <c r="AB75" i="4"/>
  <c r="AB74" i="4"/>
  <c r="AB73" i="4"/>
  <c r="AB72" i="4"/>
  <c r="AB71" i="4"/>
  <c r="AB70" i="4"/>
  <c r="AB69" i="4"/>
  <c r="AB68" i="4"/>
  <c r="AB67" i="4"/>
  <c r="AB66" i="4"/>
  <c r="AB65" i="4"/>
  <c r="AB64" i="4"/>
  <c r="V54" i="4"/>
  <c r="V44" i="4"/>
  <c r="V36" i="4"/>
  <c r="V18" i="4"/>
  <c r="V4" i="4"/>
  <c r="S54" i="4"/>
  <c r="S44" i="4"/>
  <c r="S36" i="4"/>
  <c r="S18" i="4"/>
  <c r="S4" i="4"/>
  <c r="P54" i="4"/>
  <c r="P44" i="4"/>
  <c r="P36" i="4"/>
  <c r="P18" i="4"/>
  <c r="P4" i="4"/>
  <c r="M54" i="4"/>
  <c r="M44" i="4"/>
  <c r="M36" i="4"/>
  <c r="M18" i="4"/>
  <c r="M4" i="4"/>
  <c r="J54" i="4"/>
  <c r="J44" i="4"/>
  <c r="J36" i="4"/>
  <c r="J18" i="4"/>
  <c r="D56" i="4"/>
  <c r="E56" i="4"/>
  <c r="F56" i="4"/>
  <c r="G56" i="4"/>
  <c r="H56" i="4"/>
  <c r="X56" i="4" s="1"/>
  <c r="D57" i="4"/>
  <c r="E57" i="4"/>
  <c r="F57" i="4"/>
  <c r="G57" i="4"/>
  <c r="H57" i="4"/>
  <c r="D46" i="4"/>
  <c r="J46" i="4" s="1"/>
  <c r="E46" i="4"/>
  <c r="F46" i="4"/>
  <c r="G46" i="4"/>
  <c r="S46" i="4" s="1"/>
  <c r="H46" i="4"/>
  <c r="V46" i="4" s="1"/>
  <c r="D47" i="4"/>
  <c r="E47" i="4"/>
  <c r="F47" i="4"/>
  <c r="G47" i="4"/>
  <c r="H47" i="4"/>
  <c r="D48" i="4"/>
  <c r="E48" i="4"/>
  <c r="M48" i="4" s="1"/>
  <c r="F48" i="4"/>
  <c r="G48" i="4"/>
  <c r="S48" i="4" s="1"/>
  <c r="H48" i="4"/>
  <c r="D49" i="4"/>
  <c r="J49" i="4" s="1"/>
  <c r="E49" i="4"/>
  <c r="M49" i="4" s="1"/>
  <c r="F49" i="4"/>
  <c r="G49" i="4"/>
  <c r="H49" i="4"/>
  <c r="V49" i="4" s="1"/>
  <c r="D50" i="4"/>
  <c r="E50" i="4"/>
  <c r="F50" i="4"/>
  <c r="G50" i="4"/>
  <c r="H50" i="4"/>
  <c r="D51" i="4"/>
  <c r="E51" i="4"/>
  <c r="F51" i="4"/>
  <c r="G51" i="4"/>
  <c r="H51" i="4"/>
  <c r="D38" i="4"/>
  <c r="E38" i="4"/>
  <c r="F38" i="4"/>
  <c r="G38" i="4"/>
  <c r="H38" i="4"/>
  <c r="D39" i="4"/>
  <c r="E39" i="4"/>
  <c r="F39" i="4"/>
  <c r="G39" i="4"/>
  <c r="H39" i="4"/>
  <c r="D40" i="4"/>
  <c r="E40" i="4"/>
  <c r="F40" i="4"/>
  <c r="G40" i="4"/>
  <c r="H40" i="4"/>
  <c r="V40" i="4" s="1"/>
  <c r="D41" i="4"/>
  <c r="E41" i="4"/>
  <c r="M41" i="4" s="1"/>
  <c r="F41" i="4"/>
  <c r="P41" i="4" s="1"/>
  <c r="G41" i="4"/>
  <c r="H41" i="4"/>
  <c r="D20" i="4"/>
  <c r="J20" i="4" s="1"/>
  <c r="E20" i="4"/>
  <c r="F20" i="4"/>
  <c r="G20" i="4"/>
  <c r="S20" i="4" s="1"/>
  <c r="H20" i="4"/>
  <c r="D21" i="4"/>
  <c r="E21" i="4"/>
  <c r="F21" i="4"/>
  <c r="G21" i="4"/>
  <c r="S21" i="4" s="1"/>
  <c r="H21" i="4"/>
  <c r="D22" i="4"/>
  <c r="J22" i="4" s="1"/>
  <c r="E22" i="4"/>
  <c r="M22" i="4" s="1"/>
  <c r="F22" i="4"/>
  <c r="G22" i="4"/>
  <c r="S22" i="4" s="1"/>
  <c r="H22" i="4"/>
  <c r="D23" i="4"/>
  <c r="E23" i="4"/>
  <c r="F23" i="4"/>
  <c r="G23" i="4"/>
  <c r="H23" i="4"/>
  <c r="D24" i="4"/>
  <c r="J24" i="4" s="1"/>
  <c r="E24" i="4"/>
  <c r="F24" i="4"/>
  <c r="G24" i="4"/>
  <c r="H24" i="4"/>
  <c r="V24" i="4" s="1"/>
  <c r="D25" i="4"/>
  <c r="E25" i="4"/>
  <c r="F25" i="4"/>
  <c r="P25" i="4" s="1"/>
  <c r="G25" i="4"/>
  <c r="H25" i="4"/>
  <c r="V25" i="4" s="1"/>
  <c r="D26" i="4"/>
  <c r="J26" i="4" s="1"/>
  <c r="E26" i="4"/>
  <c r="M26" i="4" s="1"/>
  <c r="F26" i="4"/>
  <c r="G26" i="4"/>
  <c r="H26" i="4"/>
  <c r="D27" i="4"/>
  <c r="E27" i="4"/>
  <c r="F27" i="4"/>
  <c r="G27" i="4"/>
  <c r="H27" i="4"/>
  <c r="D28" i="4"/>
  <c r="J28" i="4" s="1"/>
  <c r="E28" i="4"/>
  <c r="M28" i="4" s="1"/>
  <c r="F28" i="4"/>
  <c r="G28" i="4"/>
  <c r="S28" i="4" s="1"/>
  <c r="H28" i="4"/>
  <c r="D29" i="4"/>
  <c r="J29" i="4" s="1"/>
  <c r="E29" i="4"/>
  <c r="M29" i="4" s="1"/>
  <c r="F29" i="4"/>
  <c r="G29" i="4"/>
  <c r="H29" i="4"/>
  <c r="D30" i="4"/>
  <c r="E30" i="4"/>
  <c r="F30" i="4"/>
  <c r="P30" i="4" s="1"/>
  <c r="G30" i="4"/>
  <c r="H30" i="4"/>
  <c r="D31" i="4"/>
  <c r="E31" i="4"/>
  <c r="F31" i="4"/>
  <c r="P31" i="4" s="1"/>
  <c r="G31" i="4"/>
  <c r="H31" i="4"/>
  <c r="V31" i="4" s="1"/>
  <c r="D32" i="4"/>
  <c r="J32" i="4" s="1"/>
  <c r="E32" i="4"/>
  <c r="F32" i="4"/>
  <c r="P32" i="4" s="1"/>
  <c r="G32" i="4"/>
  <c r="H32" i="4"/>
  <c r="D33" i="4"/>
  <c r="E33" i="4"/>
  <c r="F33" i="4"/>
  <c r="G33" i="4"/>
  <c r="S33" i="4" s="1"/>
  <c r="H33" i="4"/>
  <c r="D6" i="4"/>
  <c r="K6" i="4" s="1"/>
  <c r="E6" i="4"/>
  <c r="N6" i="4" s="1"/>
  <c r="F6" i="4"/>
  <c r="R6" i="4" s="1"/>
  <c r="G6" i="4"/>
  <c r="T6" i="4" s="1"/>
  <c r="H6" i="4"/>
  <c r="X6" i="4" s="1"/>
  <c r="D7" i="4"/>
  <c r="E7" i="4"/>
  <c r="F7" i="4"/>
  <c r="G7" i="4"/>
  <c r="H7" i="4"/>
  <c r="D8" i="4"/>
  <c r="J8" i="4" s="1"/>
  <c r="E8" i="4"/>
  <c r="F8" i="4"/>
  <c r="P8" i="4" s="1"/>
  <c r="G8" i="4"/>
  <c r="S8" i="4" s="1"/>
  <c r="H8" i="4"/>
  <c r="V8" i="4" s="1"/>
  <c r="D9" i="4"/>
  <c r="E9" i="4"/>
  <c r="F9" i="4"/>
  <c r="G9" i="4"/>
  <c r="H9" i="4"/>
  <c r="D10" i="4"/>
  <c r="J10" i="4" s="1"/>
  <c r="E10" i="4"/>
  <c r="M10" i="4" s="1"/>
  <c r="F10" i="4"/>
  <c r="P10" i="4" s="1"/>
  <c r="G10" i="4"/>
  <c r="H10" i="4"/>
  <c r="V10" i="4" s="1"/>
  <c r="D11" i="4"/>
  <c r="J11" i="4" s="1"/>
  <c r="E11" i="4"/>
  <c r="M11" i="4" s="1"/>
  <c r="F11" i="4"/>
  <c r="P11" i="4" s="1"/>
  <c r="G11" i="4"/>
  <c r="S11" i="4" s="1"/>
  <c r="H11" i="4"/>
  <c r="V11" i="4" s="1"/>
  <c r="D12" i="4"/>
  <c r="E12" i="4"/>
  <c r="M12" i="4" s="1"/>
  <c r="F12" i="4"/>
  <c r="G12" i="4"/>
  <c r="S12" i="4" s="1"/>
  <c r="H12" i="4"/>
  <c r="V12" i="4" s="1"/>
  <c r="D15" i="4"/>
  <c r="E15" i="4"/>
  <c r="F15" i="4"/>
  <c r="G15" i="4"/>
  <c r="H15" i="4"/>
  <c r="T27" i="4" l="1"/>
  <c r="S27" i="4"/>
  <c r="O25" i="4"/>
  <c r="M25" i="4"/>
  <c r="X22" i="4"/>
  <c r="V22" i="4"/>
  <c r="R20" i="4"/>
  <c r="P20" i="4"/>
  <c r="L40" i="4"/>
  <c r="J40" i="4"/>
  <c r="U51" i="4"/>
  <c r="S51" i="4"/>
  <c r="S52" i="4" s="1"/>
  <c r="R56" i="4"/>
  <c r="P56" i="4"/>
  <c r="L30" i="4"/>
  <c r="J30" i="4"/>
  <c r="L9" i="4"/>
  <c r="J9" i="4"/>
  <c r="O32" i="4"/>
  <c r="M32" i="4"/>
  <c r="X29" i="4"/>
  <c r="V29" i="4"/>
  <c r="R27" i="4"/>
  <c r="P27" i="4"/>
  <c r="L25" i="4"/>
  <c r="J25" i="4"/>
  <c r="O20" i="4"/>
  <c r="M20" i="4"/>
  <c r="X39" i="4"/>
  <c r="V39" i="4"/>
  <c r="Q51" i="4"/>
  <c r="P51" i="4"/>
  <c r="O56" i="4"/>
  <c r="O58" i="4" s="1"/>
  <c r="M56" i="4"/>
  <c r="M58" i="4" s="1"/>
  <c r="U29" i="4"/>
  <c r="S29" i="4"/>
  <c r="N27" i="4"/>
  <c r="M27" i="4"/>
  <c r="R22" i="4"/>
  <c r="P22" i="4"/>
  <c r="U39" i="4"/>
  <c r="S39" i="4"/>
  <c r="N51" i="4"/>
  <c r="M51" i="4"/>
  <c r="X48" i="4"/>
  <c r="V48" i="4"/>
  <c r="R46" i="4"/>
  <c r="P46" i="4"/>
  <c r="J56" i="4"/>
  <c r="R29" i="4"/>
  <c r="P29" i="4"/>
  <c r="L27" i="4"/>
  <c r="J27" i="4"/>
  <c r="U24" i="4"/>
  <c r="S24" i="4"/>
  <c r="X41" i="4"/>
  <c r="V41" i="4"/>
  <c r="R39" i="4"/>
  <c r="P39" i="4"/>
  <c r="L51" i="4"/>
  <c r="J51" i="4"/>
  <c r="O46" i="4"/>
  <c r="M46" i="4"/>
  <c r="U31" i="4"/>
  <c r="S31" i="4"/>
  <c r="X26" i="4"/>
  <c r="V26" i="4"/>
  <c r="R24" i="4"/>
  <c r="P24" i="4"/>
  <c r="U41" i="4"/>
  <c r="S41" i="4"/>
  <c r="N39" i="4"/>
  <c r="M39" i="4"/>
  <c r="W50" i="4"/>
  <c r="V50" i="4"/>
  <c r="R48" i="4"/>
  <c r="P48" i="4"/>
  <c r="T50" i="4"/>
  <c r="S50" i="4"/>
  <c r="X57" i="4"/>
  <c r="V57" i="4"/>
  <c r="L15" i="4"/>
  <c r="J15" i="4"/>
  <c r="K39" i="4"/>
  <c r="J39" i="4"/>
  <c r="O31" i="4"/>
  <c r="M31" i="4"/>
  <c r="X28" i="4"/>
  <c r="V28" i="4"/>
  <c r="R26" i="4"/>
  <c r="P26" i="4"/>
  <c r="X38" i="4"/>
  <c r="V38" i="4"/>
  <c r="V42" i="4" s="1"/>
  <c r="R50" i="4"/>
  <c r="P50" i="4"/>
  <c r="L48" i="4"/>
  <c r="J48" i="4"/>
  <c r="T57" i="4"/>
  <c r="T58" i="4" s="1"/>
  <c r="AD87" i="4" s="1"/>
  <c r="S57" i="4"/>
  <c r="O8" i="4"/>
  <c r="M8" i="4"/>
  <c r="W7" i="4"/>
  <c r="V7" i="4"/>
  <c r="R33" i="4"/>
  <c r="P33" i="4"/>
  <c r="L31" i="4"/>
  <c r="J31" i="4"/>
  <c r="W23" i="4"/>
  <c r="V23" i="4"/>
  <c r="R21" i="4"/>
  <c r="P21" i="4"/>
  <c r="L41" i="4"/>
  <c r="J41" i="4"/>
  <c r="U38" i="4"/>
  <c r="S38" i="4"/>
  <c r="O50" i="4"/>
  <c r="M50" i="4"/>
  <c r="W47" i="4"/>
  <c r="V47" i="4"/>
  <c r="R57" i="4"/>
  <c r="P57" i="4"/>
  <c r="U26" i="4"/>
  <c r="S26" i="4"/>
  <c r="X21" i="4"/>
  <c r="V21" i="4"/>
  <c r="R12" i="4"/>
  <c r="P12" i="4"/>
  <c r="U7" i="4"/>
  <c r="S7" i="4"/>
  <c r="O33" i="4"/>
  <c r="M33" i="4"/>
  <c r="X30" i="4"/>
  <c r="V30" i="4"/>
  <c r="R28" i="4"/>
  <c r="P28" i="4"/>
  <c r="T23" i="4"/>
  <c r="T34" i="4" s="1"/>
  <c r="AD72" i="4" s="1"/>
  <c r="S23" i="4"/>
  <c r="O21" i="4"/>
  <c r="M21" i="4"/>
  <c r="R38" i="4"/>
  <c r="P38" i="4"/>
  <c r="L50" i="4"/>
  <c r="J50" i="4"/>
  <c r="U47" i="4"/>
  <c r="S47" i="4"/>
  <c r="O57" i="4"/>
  <c r="M57" i="4"/>
  <c r="R23" i="4"/>
  <c r="P23" i="4"/>
  <c r="L21" i="4"/>
  <c r="J21" i="4"/>
  <c r="U40" i="4"/>
  <c r="S40" i="4"/>
  <c r="N38" i="4"/>
  <c r="M38" i="4"/>
  <c r="Q47" i="4"/>
  <c r="P47" i="4"/>
  <c r="L57" i="4"/>
  <c r="J57" i="4"/>
  <c r="J58" i="4" s="1"/>
  <c r="N9" i="4"/>
  <c r="M9" i="4"/>
  <c r="O10" i="4"/>
  <c r="S10" i="4"/>
  <c r="X33" i="4"/>
  <c r="V33" i="4"/>
  <c r="R7" i="4"/>
  <c r="P7" i="4"/>
  <c r="U30" i="4"/>
  <c r="S30" i="4"/>
  <c r="U9" i="4"/>
  <c r="S9" i="4"/>
  <c r="O7" i="4"/>
  <c r="M7" i="4"/>
  <c r="X32" i="4"/>
  <c r="V32" i="4"/>
  <c r="U25" i="4"/>
  <c r="S25" i="4"/>
  <c r="O23" i="4"/>
  <c r="M23" i="4"/>
  <c r="X20" i="4"/>
  <c r="V20" i="4"/>
  <c r="R40" i="4"/>
  <c r="P40" i="4"/>
  <c r="K38" i="4"/>
  <c r="J38" i="4"/>
  <c r="U49" i="4"/>
  <c r="S49" i="4"/>
  <c r="O47" i="4"/>
  <c r="M47" i="4"/>
  <c r="O24" i="4"/>
  <c r="M24" i="4"/>
  <c r="W9" i="4"/>
  <c r="V9" i="4"/>
  <c r="L33" i="4"/>
  <c r="J33" i="4"/>
  <c r="L12" i="4"/>
  <c r="J12" i="4"/>
  <c r="Q9" i="4"/>
  <c r="P9" i="4"/>
  <c r="Q85" i="4"/>
  <c r="N22" i="5" s="1"/>
  <c r="K7" i="4"/>
  <c r="J7" i="4"/>
  <c r="U32" i="4"/>
  <c r="S32" i="4"/>
  <c r="O30" i="4"/>
  <c r="M30" i="4"/>
  <c r="X27" i="4"/>
  <c r="V27" i="4"/>
  <c r="K23" i="4"/>
  <c r="J23" i="4"/>
  <c r="M40" i="4"/>
  <c r="X51" i="4"/>
  <c r="V51" i="4"/>
  <c r="R49" i="4"/>
  <c r="P49" i="4"/>
  <c r="K47" i="4"/>
  <c r="J47" i="4"/>
  <c r="S56" i="4"/>
  <c r="Q89" i="4"/>
  <c r="N26" i="5" s="1"/>
  <c r="V15" i="4"/>
  <c r="Q88" i="4"/>
  <c r="N25" i="5" s="1"/>
  <c r="S15" i="4"/>
  <c r="Q87" i="4"/>
  <c r="N24" i="5" s="1"/>
  <c r="P15" i="4"/>
  <c r="Q86" i="4"/>
  <c r="N23" i="5" s="1"/>
  <c r="M15" i="4"/>
  <c r="L8" i="4"/>
  <c r="X58" i="4"/>
  <c r="X70" i="4" s="1"/>
  <c r="L114" i="4" s="1"/>
  <c r="N50" i="4"/>
  <c r="L39" i="4"/>
  <c r="R47" i="4"/>
  <c r="X9" i="4"/>
  <c r="L32" i="4"/>
  <c r="O40" i="4"/>
  <c r="U50" i="4"/>
  <c r="L46" i="4"/>
  <c r="Q57" i="4"/>
  <c r="Q58" i="4" s="1"/>
  <c r="L47" i="4"/>
  <c r="P6" i="4"/>
  <c r="U6" i="4"/>
  <c r="L56" i="4"/>
  <c r="Q6" i="4"/>
  <c r="U12" i="4"/>
  <c r="W27" i="4"/>
  <c r="O6" i="4"/>
  <c r="R9" i="4"/>
  <c r="X25" i="4"/>
  <c r="N7" i="4"/>
  <c r="N16" i="4" s="1"/>
  <c r="X31" i="4"/>
  <c r="O12" i="4"/>
  <c r="U22" i="4"/>
  <c r="W39" i="4"/>
  <c r="L11" i="4"/>
  <c r="Q27" i="4"/>
  <c r="U28" i="4"/>
  <c r="L20" i="4"/>
  <c r="O22" i="4"/>
  <c r="R25" i="4"/>
  <c r="X47" i="4"/>
  <c r="L26" i="4"/>
  <c r="O28" i="4"/>
  <c r="R31" i="4"/>
  <c r="W57" i="4"/>
  <c r="W58" i="4" s="1"/>
  <c r="L29" i="4"/>
  <c r="Q39" i="4"/>
  <c r="L10" i="4"/>
  <c r="L22" i="4"/>
  <c r="L28" i="4"/>
  <c r="L38" i="4"/>
  <c r="L49" i="4"/>
  <c r="M6" i="4"/>
  <c r="O9" i="4"/>
  <c r="O26" i="4"/>
  <c r="O38" i="4"/>
  <c r="O48" i="4"/>
  <c r="R15" i="4"/>
  <c r="R41" i="4"/>
  <c r="R51" i="4"/>
  <c r="T7" i="4"/>
  <c r="U20" i="4"/>
  <c r="U56" i="4"/>
  <c r="X7" i="4"/>
  <c r="X23" i="4"/>
  <c r="W51" i="4"/>
  <c r="L23" i="4"/>
  <c r="O11" i="4"/>
  <c r="O27" i="4"/>
  <c r="O39" i="4"/>
  <c r="O49" i="4"/>
  <c r="Q23" i="4"/>
  <c r="R30" i="4"/>
  <c r="P58" i="4"/>
  <c r="T9" i="4"/>
  <c r="U21" i="4"/>
  <c r="U33" i="4"/>
  <c r="T47" i="4"/>
  <c r="U57" i="4"/>
  <c r="X8" i="4"/>
  <c r="X24" i="4"/>
  <c r="W38" i="4"/>
  <c r="X46" i="4"/>
  <c r="V6" i="4"/>
  <c r="L24" i="4"/>
  <c r="K50" i="4"/>
  <c r="O15" i="4"/>
  <c r="O29" i="4"/>
  <c r="O41" i="4"/>
  <c r="O51" i="4"/>
  <c r="Q7" i="4"/>
  <c r="R32" i="4"/>
  <c r="U23" i="4"/>
  <c r="T51" i="4"/>
  <c r="X10" i="4"/>
  <c r="N23" i="4"/>
  <c r="U8" i="4"/>
  <c r="T38" i="4"/>
  <c r="U46" i="4"/>
  <c r="X11" i="4"/>
  <c r="X49" i="4"/>
  <c r="L7" i="4"/>
  <c r="K51" i="4"/>
  <c r="N57" i="4"/>
  <c r="N58" i="4" s="1"/>
  <c r="Q50" i="4"/>
  <c r="S6" i="4"/>
  <c r="T39" i="4"/>
  <c r="X12" i="4"/>
  <c r="X40" i="4"/>
  <c r="X50" i="4"/>
  <c r="U10" i="4"/>
  <c r="U48" i="4"/>
  <c r="X15" i="4"/>
  <c r="N47" i="4"/>
  <c r="R8" i="4"/>
  <c r="Q38" i="4"/>
  <c r="U11" i="4"/>
  <c r="U27" i="4"/>
  <c r="V56" i="4"/>
  <c r="K9" i="4"/>
  <c r="K27" i="4"/>
  <c r="K57" i="4"/>
  <c r="K58" i="4" s="1"/>
  <c r="R10" i="4"/>
  <c r="U15" i="4"/>
  <c r="W6" i="4"/>
  <c r="R11" i="4"/>
  <c r="J6" i="4"/>
  <c r="L6" i="4"/>
  <c r="M52" i="4" l="1"/>
  <c r="AC80" i="4" s="1"/>
  <c r="T70" i="4"/>
  <c r="K103" i="4" s="1"/>
  <c r="R58" i="4"/>
  <c r="AN84" i="4" s="1"/>
  <c r="J52" i="4"/>
  <c r="AC79" i="4" s="1"/>
  <c r="N34" i="4"/>
  <c r="N67" i="4" s="1"/>
  <c r="K78" i="4" s="1"/>
  <c r="K34" i="4"/>
  <c r="AD69" i="4" s="1"/>
  <c r="X42" i="4"/>
  <c r="AN76" i="4" s="1"/>
  <c r="K16" i="4"/>
  <c r="AD64" i="4" s="1"/>
  <c r="V16" i="4"/>
  <c r="AC68" i="4" s="1"/>
  <c r="S58" i="4"/>
  <c r="AC87" i="4" s="1"/>
  <c r="AM85" i="4"/>
  <c r="V52" i="4"/>
  <c r="AC83" i="4" s="1"/>
  <c r="P42" i="4"/>
  <c r="AC76" i="4" s="1"/>
  <c r="U42" i="4"/>
  <c r="AE77" i="4" s="1"/>
  <c r="V58" i="4"/>
  <c r="AO85" i="4" s="1"/>
  <c r="L58" i="4"/>
  <c r="L70" i="4" s="1"/>
  <c r="M42" i="4"/>
  <c r="AC75" i="4" s="1"/>
  <c r="R42" i="4"/>
  <c r="AE76" i="4" s="1"/>
  <c r="W52" i="4"/>
  <c r="AD83" i="4" s="1"/>
  <c r="AN86" i="4"/>
  <c r="T67" i="4"/>
  <c r="K100" i="4" s="1"/>
  <c r="W34" i="4"/>
  <c r="AM71" i="4" s="1"/>
  <c r="AE88" i="4"/>
  <c r="L42" i="4"/>
  <c r="AE74" i="4" s="1"/>
  <c r="Q42" i="4"/>
  <c r="Q68" i="4" s="1"/>
  <c r="K90" i="4" s="1"/>
  <c r="W42" i="4"/>
  <c r="AD78" i="4" s="1"/>
  <c r="AM70" i="4"/>
  <c r="AE86" i="4"/>
  <c r="J70" i="4"/>
  <c r="AC84" i="4"/>
  <c r="N42" i="4"/>
  <c r="Q52" i="4"/>
  <c r="AD81" i="4" s="1"/>
  <c r="K42" i="4"/>
  <c r="W16" i="4"/>
  <c r="AD68" i="4" s="1"/>
  <c r="N52" i="4"/>
  <c r="N69" i="4" s="1"/>
  <c r="K80" i="4" s="1"/>
  <c r="T42" i="4"/>
  <c r="AD77" i="4" s="1"/>
  <c r="M70" i="4"/>
  <c r="J81" i="4" s="1"/>
  <c r="AC85" i="4"/>
  <c r="S34" i="4"/>
  <c r="P16" i="4"/>
  <c r="P66" i="4" s="1"/>
  <c r="J88" i="4" s="1"/>
  <c r="O70" i="4"/>
  <c r="L81" i="4" s="1"/>
  <c r="AE85" i="4"/>
  <c r="X34" i="4"/>
  <c r="AM81" i="4"/>
  <c r="W69" i="4"/>
  <c r="K113" i="4" s="1"/>
  <c r="R16" i="4"/>
  <c r="AE66" i="4" s="1"/>
  <c r="AM86" i="4"/>
  <c r="W70" i="4"/>
  <c r="K114" i="4" s="1"/>
  <c r="AD88" i="4"/>
  <c r="P70" i="4"/>
  <c r="J92" i="4" s="1"/>
  <c r="AC86" i="4"/>
  <c r="AM84" i="4"/>
  <c r="Q70" i="4"/>
  <c r="K92" i="4" s="1"/>
  <c r="AD86" i="4"/>
  <c r="AC78" i="4"/>
  <c r="AO75" i="4"/>
  <c r="V68" i="4"/>
  <c r="J112" i="4" s="1"/>
  <c r="O52" i="4"/>
  <c r="L16" i="4"/>
  <c r="AE64" i="4" s="1"/>
  <c r="K70" i="4"/>
  <c r="AD84" i="4"/>
  <c r="J16" i="4"/>
  <c r="J66" i="4" s="1"/>
  <c r="AC82" i="4"/>
  <c r="AO79" i="4"/>
  <c r="S69" i="4"/>
  <c r="J102" i="4" s="1"/>
  <c r="S16" i="4"/>
  <c r="AC67" i="4" s="1"/>
  <c r="U52" i="4"/>
  <c r="M16" i="4"/>
  <c r="AC65" i="4" s="1"/>
  <c r="Q16" i="4"/>
  <c r="T16" i="4"/>
  <c r="AM65" i="4" s="1"/>
  <c r="J42" i="4"/>
  <c r="R34" i="4"/>
  <c r="R52" i="4"/>
  <c r="N70" i="4"/>
  <c r="K81" i="4" s="1"/>
  <c r="AD85" i="4"/>
  <c r="O34" i="4"/>
  <c r="X16" i="4"/>
  <c r="AD65" i="4"/>
  <c r="N66" i="4"/>
  <c r="K77" i="4" s="1"/>
  <c r="K52" i="4"/>
  <c r="T52" i="4"/>
  <c r="S42" i="4"/>
  <c r="U16" i="4"/>
  <c r="U34" i="4"/>
  <c r="L34" i="4"/>
  <c r="V34" i="4"/>
  <c r="M34" i="4"/>
  <c r="X52" i="4"/>
  <c r="P52" i="4"/>
  <c r="O42" i="4"/>
  <c r="L52" i="4"/>
  <c r="Q34" i="4"/>
  <c r="O16" i="4"/>
  <c r="J34" i="4"/>
  <c r="P34" i="4"/>
  <c r="U58" i="4"/>
  <c r="AE78" i="4" l="1"/>
  <c r="R68" i="4"/>
  <c r="L90" i="4" s="1"/>
  <c r="AN74" i="4"/>
  <c r="X68" i="4"/>
  <c r="L112" i="4" s="1"/>
  <c r="M69" i="4"/>
  <c r="J80" i="4" s="1"/>
  <c r="K67" i="4"/>
  <c r="R70" i="4"/>
  <c r="L92" i="4" s="1"/>
  <c r="S70" i="4"/>
  <c r="J103" i="4" s="1"/>
  <c r="AO84" i="4"/>
  <c r="J69" i="4"/>
  <c r="V69" i="4"/>
  <c r="J113" i="4" s="1"/>
  <c r="AO80" i="4"/>
  <c r="AD70" i="4"/>
  <c r="V66" i="4"/>
  <c r="J110" i="4" s="1"/>
  <c r="AO65" i="4"/>
  <c r="K66" i="4"/>
  <c r="AN64" i="4"/>
  <c r="AC88" i="4"/>
  <c r="V70" i="4"/>
  <c r="J114" i="4" s="1"/>
  <c r="P68" i="4"/>
  <c r="J90" i="4" s="1"/>
  <c r="AE84" i="4"/>
  <c r="U68" i="4"/>
  <c r="L101" i="4" s="1"/>
  <c r="AN75" i="4"/>
  <c r="T68" i="4"/>
  <c r="K101" i="4" s="1"/>
  <c r="W67" i="4"/>
  <c r="K111" i="4" s="1"/>
  <c r="AD73" i="4"/>
  <c r="M68" i="4"/>
  <c r="J79" i="4" s="1"/>
  <c r="L68" i="4"/>
  <c r="AM76" i="4"/>
  <c r="AM75" i="4"/>
  <c r="K65" i="4"/>
  <c r="R76" i="4" s="1"/>
  <c r="N6" i="5" s="1"/>
  <c r="W66" i="4"/>
  <c r="K110" i="4" s="1"/>
  <c r="AD80" i="4"/>
  <c r="W65" i="4"/>
  <c r="K109" i="4" s="1"/>
  <c r="AM66" i="4"/>
  <c r="AM74" i="4"/>
  <c r="AD67" i="4"/>
  <c r="AD76" i="4"/>
  <c r="W68" i="4"/>
  <c r="K112" i="4" s="1"/>
  <c r="AD74" i="4"/>
  <c r="K68" i="4"/>
  <c r="AD75" i="4"/>
  <c r="N68" i="4"/>
  <c r="K79" i="4" s="1"/>
  <c r="Q69" i="4"/>
  <c r="K91" i="4" s="1"/>
  <c r="N65" i="4"/>
  <c r="R77" i="4" s="1"/>
  <c r="N7" i="5" s="1"/>
  <c r="AM79" i="4"/>
  <c r="T65" i="4"/>
  <c r="R79" i="4" s="1"/>
  <c r="N9" i="5" s="1"/>
  <c r="T66" i="4"/>
  <c r="K99" i="4" s="1"/>
  <c r="Q65" i="4"/>
  <c r="X65" i="4"/>
  <c r="L109" i="4" s="1"/>
  <c r="AC66" i="4"/>
  <c r="R65" i="4"/>
  <c r="L87" i="4" s="1"/>
  <c r="P65" i="4"/>
  <c r="J87" i="4" s="1"/>
  <c r="AN66" i="4"/>
  <c r="AE68" i="4"/>
  <c r="M66" i="4"/>
  <c r="J77" i="4" s="1"/>
  <c r="R66" i="4"/>
  <c r="L88" i="4" s="1"/>
  <c r="L66" i="4"/>
  <c r="M65" i="4"/>
  <c r="AE82" i="4"/>
  <c r="AN80" i="4"/>
  <c r="U69" i="4"/>
  <c r="L102" i="4" s="1"/>
  <c r="AD66" i="4"/>
  <c r="AE83" i="4"/>
  <c r="AN81" i="4"/>
  <c r="X69" i="4"/>
  <c r="L113" i="4" s="1"/>
  <c r="AN85" i="4"/>
  <c r="U70" i="4"/>
  <c r="L103" i="4" s="1"/>
  <c r="AE87" i="4"/>
  <c r="S65" i="4"/>
  <c r="AE81" i="4"/>
  <c r="AN79" i="4"/>
  <c r="R69" i="4"/>
  <c r="L91" i="4" s="1"/>
  <c r="AC81" i="4"/>
  <c r="P69" i="4"/>
  <c r="J91" i="4" s="1"/>
  <c r="S66" i="4"/>
  <c r="J99" i="4" s="1"/>
  <c r="AE71" i="4"/>
  <c r="AN69" i="4"/>
  <c r="R67" i="4"/>
  <c r="L89" i="4" s="1"/>
  <c r="AC72" i="4"/>
  <c r="AO69" i="4"/>
  <c r="S67" i="4"/>
  <c r="J100" i="4" s="1"/>
  <c r="AC71" i="4"/>
  <c r="P67" i="4"/>
  <c r="J89" i="4" s="1"/>
  <c r="Q66" i="4"/>
  <c r="K88" i="4" s="1"/>
  <c r="AE69" i="4"/>
  <c r="L67" i="4"/>
  <c r="AD82" i="4"/>
  <c r="AM80" i="4"/>
  <c r="T69" i="4"/>
  <c r="K102" i="4" s="1"/>
  <c r="J65" i="4"/>
  <c r="Q76" i="4" s="1"/>
  <c r="M6" i="5" s="1"/>
  <c r="AO64" i="4"/>
  <c r="AE80" i="4"/>
  <c r="O69" i="4"/>
  <c r="L80" i="4" s="1"/>
  <c r="AC73" i="4"/>
  <c r="AO70" i="4"/>
  <c r="V67" i="4"/>
  <c r="J111" i="4" s="1"/>
  <c r="AE72" i="4"/>
  <c r="AN70" i="4"/>
  <c r="U67" i="4"/>
  <c r="L100" i="4" s="1"/>
  <c r="AC69" i="4"/>
  <c r="J67" i="4"/>
  <c r="AM64" i="4"/>
  <c r="AE70" i="4"/>
  <c r="O67" i="4"/>
  <c r="L78" i="4" s="1"/>
  <c r="AC74" i="4"/>
  <c r="J68" i="4"/>
  <c r="L65" i="4"/>
  <c r="S76" i="4" s="1"/>
  <c r="O6" i="5" s="1"/>
  <c r="AD79" i="4"/>
  <c r="K69" i="4"/>
  <c r="AE79" i="4"/>
  <c r="L69" i="4"/>
  <c r="AC64" i="4"/>
  <c r="X66" i="4"/>
  <c r="L110" i="4" s="1"/>
  <c r="AC70" i="4"/>
  <c r="M67" i="4"/>
  <c r="J78" i="4" s="1"/>
  <c r="AC77" i="4"/>
  <c r="AO74" i="4"/>
  <c r="S68" i="4"/>
  <c r="J101" i="4" s="1"/>
  <c r="AD71" i="4"/>
  <c r="AM69" i="4"/>
  <c r="Q67" i="4"/>
  <c r="K89" i="4" s="1"/>
  <c r="AE75" i="4"/>
  <c r="O68" i="4"/>
  <c r="L79" i="4" s="1"/>
  <c r="V65" i="4"/>
  <c r="AE73" i="4"/>
  <c r="AN71" i="4"/>
  <c r="X67" i="4"/>
  <c r="L111" i="4" s="1"/>
  <c r="AE65" i="4"/>
  <c r="O65" i="4"/>
  <c r="O66" i="4"/>
  <c r="L77" i="4" s="1"/>
  <c r="AE67" i="4"/>
  <c r="AN65" i="4"/>
  <c r="U65" i="4"/>
  <c r="U66" i="4"/>
  <c r="L99" i="4" s="1"/>
  <c r="R80" i="4" l="1"/>
  <c r="N10" i="5" s="1"/>
  <c r="K76" i="4"/>
  <c r="K98" i="4"/>
  <c r="Q78" i="4"/>
  <c r="M8" i="5" s="1"/>
  <c r="S78" i="4"/>
  <c r="O8" i="5" s="1"/>
  <c r="S80" i="4"/>
  <c r="O10" i="5" s="1"/>
  <c r="K87" i="4"/>
  <c r="R78" i="4"/>
  <c r="N8" i="5" s="1"/>
  <c r="L76" i="4"/>
  <c r="S77" i="4"/>
  <c r="O7" i="5" s="1"/>
  <c r="J76" i="4"/>
  <c r="Q77" i="4"/>
  <c r="M7" i="5" s="1"/>
  <c r="Q79" i="4"/>
  <c r="M9" i="5" s="1"/>
  <c r="J98" i="4"/>
  <c r="Q80" i="4"/>
  <c r="M10" i="5" s="1"/>
  <c r="J109" i="4"/>
  <c r="S79" i="4"/>
  <c r="O9" i="5" s="1"/>
  <c r="L9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Fricke</author>
  </authors>
  <commentList>
    <comment ref="B16" authorId="0" shapeId="0" xr:uid="{6CFA363F-FB15-45B3-B61E-B253C1E61B0D}">
      <text>
        <r>
          <rPr>
            <sz val="9"/>
            <color indexed="81"/>
            <rFont val="Calibri"/>
            <family val="2"/>
            <scheme val="minor"/>
          </rPr>
          <t xml:space="preserve">Several industry certifications exist that are performed by 3rd party companies, providing a level of confidence for customers of vendors hosting software solutions in their data centers. 
</t>
        </r>
        <r>
          <rPr>
            <b/>
            <sz val="9"/>
            <color indexed="81"/>
            <rFont val="Calibri"/>
            <family val="2"/>
            <scheme val="minor"/>
          </rPr>
          <t>SOC</t>
        </r>
        <r>
          <rPr>
            <sz val="9"/>
            <color indexed="81"/>
            <rFont val="Calibri"/>
            <family val="2"/>
            <scheme val="minor"/>
          </rPr>
          <t xml:space="preserve">
</t>
        </r>
        <r>
          <rPr>
            <b/>
            <sz val="9"/>
            <color indexed="81"/>
            <rFont val="Calibri"/>
            <family val="2"/>
            <scheme val="minor"/>
          </rPr>
          <t xml:space="preserve">SOC (System and Organization Controls) </t>
        </r>
        <r>
          <rPr>
            <sz val="9"/>
            <color indexed="81"/>
            <rFont val="Calibri"/>
            <family val="2"/>
            <scheme val="minor"/>
          </rPr>
          <t xml:space="preserve">is a verifiable auditing report which is performed by a Certified Public Accountant (CPA) designated by the American Institute of Certified Public Accountants (AICPA). It is a collection of offered services of a CPA concerning the systematic controls in a service organization. 
</t>
        </r>
        <r>
          <rPr>
            <b/>
            <sz val="9"/>
            <color indexed="81"/>
            <rFont val="Calibri"/>
            <family val="2"/>
            <scheme val="minor"/>
          </rPr>
          <t>SOC 1</t>
        </r>
        <r>
          <rPr>
            <sz val="9"/>
            <color indexed="81"/>
            <rFont val="Calibri"/>
            <family val="2"/>
            <scheme val="minor"/>
          </rPr>
          <t xml:space="preserve"> reports address a company's internal control over financial reporting. SOC 1 is the audit of a third-party vendor’s accounting and financial controls. It is the metric of how well they keep up their books of accounts.
There are </t>
        </r>
        <r>
          <rPr>
            <b/>
            <sz val="9"/>
            <color indexed="81"/>
            <rFont val="Calibri"/>
            <family val="2"/>
            <scheme val="minor"/>
          </rPr>
          <t>two types</t>
        </r>
        <r>
          <rPr>
            <sz val="9"/>
            <color indexed="81"/>
            <rFont val="Calibri"/>
            <family val="2"/>
            <scheme val="minor"/>
          </rPr>
          <t xml:space="preserve"> of </t>
        </r>
        <r>
          <rPr>
            <b/>
            <sz val="9"/>
            <color indexed="81"/>
            <rFont val="Calibri"/>
            <family val="2"/>
            <scheme val="minor"/>
          </rPr>
          <t>SOC 1</t>
        </r>
        <r>
          <rPr>
            <sz val="9"/>
            <color indexed="81"/>
            <rFont val="Calibri"/>
            <family val="2"/>
            <scheme val="minor"/>
          </rPr>
          <t xml:space="preserve"> reports —</t>
        </r>
        <r>
          <rPr>
            <b/>
            <sz val="9"/>
            <color indexed="81"/>
            <rFont val="Calibri"/>
            <family val="2"/>
            <scheme val="minor"/>
          </rPr>
          <t xml:space="preserve"> SOC 1 Type I </t>
        </r>
        <r>
          <rPr>
            <sz val="9"/>
            <color indexed="81"/>
            <rFont val="Calibri"/>
            <family val="2"/>
            <scheme val="minor"/>
          </rPr>
          <t xml:space="preserve">and </t>
        </r>
        <r>
          <rPr>
            <b/>
            <sz val="9"/>
            <color indexed="81"/>
            <rFont val="Calibri"/>
            <family val="2"/>
            <scheme val="minor"/>
          </rPr>
          <t>SOC 1 Type II</t>
        </r>
        <r>
          <rPr>
            <sz val="9"/>
            <color indexed="81"/>
            <rFont val="Calibri"/>
            <family val="2"/>
            <scheme val="minor"/>
          </rPr>
          <t xml:space="preserve">. Type I pertains to the audit taken place on a particular point of time, that is, a specific single date. A Type II report is more rigorous and is based on the testing of controls over a duration of time. Type II reports’ metrics are always judged as more reliable as they pertain to the effectiveness of controls over a more extended period of time.
SOC 2 is the most sought-after report and a must if you are dealing with an IT vendor (such as a teleconferencing solution hosted by a vendor). SOC 2 deals with the examination of the controls of a service organization over one or more of the ensuing Trust Service Criteria (TSC): 
     1) Privacy
     2) Confidentiality
     3) Processing Integrity
     4) Availability
     5) Security
</t>
        </r>
        <r>
          <rPr>
            <b/>
            <sz val="9"/>
            <color indexed="81"/>
            <rFont val="Calibri"/>
            <family val="2"/>
            <scheme val="minor"/>
          </rPr>
          <t>SOC 3</t>
        </r>
        <r>
          <rPr>
            <sz val="9"/>
            <color indexed="81"/>
            <rFont val="Calibri"/>
            <family val="2"/>
            <scheme val="minor"/>
          </rPr>
          <t xml:space="preserve"> is a summarized report of the SOC 2 Type 2 report. So, yes, it is not as detailed as SOC 2 Type I report, or SOC 2 Type II reports are, but a SOC 3 report is designated to be a less technical and detailed audit report with a seal of approval which could be put up on the website of the vendor. 
</t>
        </r>
        <r>
          <rPr>
            <sz val="9"/>
            <color indexed="81"/>
            <rFont val="Tahoma"/>
            <family val="2"/>
          </rPr>
          <t xml:space="preserve">
</t>
        </r>
        <r>
          <rPr>
            <b/>
            <sz val="9"/>
            <color indexed="81"/>
            <rFont val="Calibri"/>
            <family val="2"/>
            <scheme val="minor"/>
          </rPr>
          <t>ISO 27000</t>
        </r>
        <r>
          <rPr>
            <sz val="9"/>
            <color indexed="81"/>
            <rFont val="Calibri"/>
            <family val="2"/>
            <scheme val="minor"/>
          </rPr>
          <t xml:space="preserve">
ISO 27000 is part of a family of Information Security Management Systems standards governed by the International Standards Organization (ISO). ISO 270xx certification is achieved after a rigorous and recurring audit of a company's information security management processes and program. Only an accredited firm can issue ISO 27000 certification.
</t>
        </r>
        <r>
          <rPr>
            <b/>
            <sz val="9"/>
            <color indexed="81"/>
            <rFont val="Calibri"/>
            <family val="2"/>
            <scheme val="minor"/>
          </rPr>
          <t>HITRUST</t>
        </r>
        <r>
          <rPr>
            <sz val="9"/>
            <color indexed="81"/>
            <rFont val="Calibri"/>
            <family val="2"/>
            <scheme val="minor"/>
          </rPr>
          <t xml:space="preserve">
HITRUST certification is issued by the HITRUST alliance and enables vendors, healthcare organizations, healthcare clearing houses, and healthcare insurers to demonstrate compliance with HIPAA requirements based on a standardized framework. 
</t>
        </r>
      </text>
    </comment>
    <comment ref="B18" authorId="0" shapeId="0" xr:uid="{2D045E9D-7C9B-463D-ADD9-9390AF8A020A}">
      <text>
        <r>
          <rPr>
            <sz val="9"/>
            <color indexed="81"/>
            <rFont val="Calibri"/>
            <family val="2"/>
            <scheme val="minor"/>
          </rPr>
          <t>A</t>
        </r>
        <r>
          <rPr>
            <b/>
            <sz val="9"/>
            <color indexed="81"/>
            <rFont val="Calibri"/>
            <family val="2"/>
            <scheme val="minor"/>
          </rPr>
          <t xml:space="preserve"> Business Associate Contract</t>
        </r>
        <r>
          <rPr>
            <sz val="9"/>
            <color indexed="81"/>
            <rFont val="Calibri"/>
            <family val="2"/>
            <scheme val="minor"/>
          </rPr>
          <t xml:space="preserve">, or </t>
        </r>
        <r>
          <rPr>
            <b/>
            <sz val="9"/>
            <color indexed="81"/>
            <rFont val="Calibri"/>
            <family val="2"/>
            <scheme val="minor"/>
          </rPr>
          <t>Business Associate Agreement,</t>
        </r>
        <r>
          <rPr>
            <sz val="9"/>
            <color indexed="81"/>
            <rFont val="Calibri"/>
            <family val="2"/>
            <scheme val="minor"/>
          </rPr>
          <t xml:space="preserve"> is a written arrangement that specifies each party’s responsibilities when it comes to PHI.
HIPAA requires Covered Entities to only work with Business Associates who assure complete protection of PHI. These assurances have to be in writing in the form of a contract or other agreement between the Covered Entity and the BA.</t>
        </r>
        <r>
          <rPr>
            <sz val="9"/>
            <color indexed="81"/>
            <rFont val="Tahoma"/>
            <family val="2"/>
          </rPr>
          <t xml:space="preserve">
</t>
        </r>
      </text>
    </comment>
    <comment ref="B19" authorId="0" shapeId="0" xr:uid="{64670F80-2DEC-422B-9E4D-74BC438FDD39}">
      <text>
        <r>
          <rPr>
            <b/>
            <sz val="9"/>
            <color indexed="81"/>
            <rFont val="Calibri"/>
            <family val="2"/>
            <scheme val="minor"/>
          </rPr>
          <t>Be wary</t>
        </r>
        <r>
          <rPr>
            <sz val="9"/>
            <color indexed="81"/>
            <rFont val="Calibri"/>
            <family val="2"/>
            <scheme val="minor"/>
          </rPr>
          <t xml:space="preserve"> </t>
        </r>
        <r>
          <rPr>
            <b/>
            <sz val="9"/>
            <color indexed="81"/>
            <rFont val="Calibri"/>
            <family val="2"/>
            <scheme val="minor"/>
          </rPr>
          <t>of vendors insisting that you sign their BAA</t>
        </r>
        <r>
          <rPr>
            <sz val="9"/>
            <color indexed="81"/>
            <rFont val="Calibri"/>
            <family val="2"/>
            <scheme val="minor"/>
          </rPr>
          <t>. Their contract language may not include all the necessary provisions and often are written to look out for the vendor's interests over the interests of the hospital (covered entity).</t>
        </r>
      </text>
    </comment>
    <comment ref="B20" authorId="0" shapeId="0" xr:uid="{0393506B-1665-4639-8102-9B047879D083}">
      <text>
        <r>
          <rPr>
            <b/>
            <sz val="9"/>
            <color indexed="81"/>
            <rFont val="Calibri"/>
            <family val="2"/>
            <scheme val="minor"/>
          </rPr>
          <t xml:space="preserve">Encryption </t>
        </r>
        <r>
          <rPr>
            <sz val="9"/>
            <color indexed="81"/>
            <rFont val="Calibri"/>
            <family val="2"/>
            <scheme val="minor"/>
          </rPr>
          <t xml:space="preserve">is a mathematical process of </t>
        </r>
        <r>
          <rPr>
            <b/>
            <sz val="9"/>
            <color indexed="81"/>
            <rFont val="Calibri"/>
            <family val="2"/>
            <scheme val="minor"/>
          </rPr>
          <t>scrambling electronic data</t>
        </r>
        <r>
          <rPr>
            <sz val="9"/>
            <color indexed="81"/>
            <rFont val="Calibri"/>
            <family val="2"/>
            <scheme val="minor"/>
          </rPr>
          <t xml:space="preserve"> with a password or passphrase (often called an encryption key), or with something called a digital certificate. Data transmissions over the Internet can be encrypted to protect the privacy of the information being sent. Encryption can also be used to protect electronic data files being stored or sent as email attachments. </t>
        </r>
        <r>
          <rPr>
            <sz val="9"/>
            <color indexed="81"/>
            <rFont val="Tahoma"/>
            <family val="2"/>
          </rPr>
          <t xml:space="preserve">
</t>
        </r>
      </text>
    </comment>
    <comment ref="B30" authorId="0" shapeId="0" xr:uid="{4981F459-B89E-498D-B759-E4AF13D6FED5}">
      <text>
        <r>
          <rPr>
            <sz val="9"/>
            <color indexed="81"/>
            <rFont val="Calibri"/>
            <family val="2"/>
            <scheme val="minor"/>
          </rPr>
          <t xml:space="preserve">An </t>
        </r>
        <r>
          <rPr>
            <b/>
            <sz val="9"/>
            <color indexed="81"/>
            <rFont val="Calibri"/>
            <family val="2"/>
            <scheme val="minor"/>
          </rPr>
          <t xml:space="preserve">audit report </t>
        </r>
        <r>
          <rPr>
            <sz val="9"/>
            <color indexed="81"/>
            <rFont val="Calibri"/>
            <family val="2"/>
            <scheme val="minor"/>
          </rPr>
          <t>should contain the date and time of the session, in addition to the participants</t>
        </r>
        <r>
          <rPr>
            <b/>
            <sz val="9"/>
            <color indexed="81"/>
            <rFont val="Calibri"/>
            <family val="2"/>
            <scheme val="minor"/>
          </rPr>
          <t>.</t>
        </r>
        <r>
          <rPr>
            <sz val="9"/>
            <color indexed="81"/>
            <rFont val="Tahoma"/>
            <family val="2"/>
          </rPr>
          <t xml:space="preserve">
</t>
        </r>
      </text>
    </comment>
    <comment ref="B31" authorId="0" shapeId="0" xr:uid="{80B6D17F-DAD4-4A16-BF05-AEE381EFB75E}">
      <text>
        <r>
          <rPr>
            <sz val="9"/>
            <color indexed="81"/>
            <rFont val="Calibri"/>
            <family val="2"/>
            <scheme val="minor"/>
          </rPr>
          <t xml:space="preserve">A </t>
        </r>
        <r>
          <rPr>
            <b/>
            <sz val="9"/>
            <color indexed="81"/>
            <rFont val="Calibri"/>
            <family val="2"/>
            <scheme val="minor"/>
          </rPr>
          <t>digital remnant</t>
        </r>
        <r>
          <rPr>
            <sz val="9"/>
            <color indexed="81"/>
            <rFont val="Calibri"/>
            <family val="2"/>
            <scheme val="minor"/>
          </rPr>
          <t xml:space="preserve"> is any </t>
        </r>
        <r>
          <rPr>
            <b/>
            <sz val="9"/>
            <color indexed="81"/>
            <rFont val="Calibri"/>
            <family val="2"/>
            <scheme val="minor"/>
          </rPr>
          <t>electronic information</t>
        </r>
        <r>
          <rPr>
            <sz val="9"/>
            <color indexed="81"/>
            <rFont val="Calibri"/>
            <family val="2"/>
            <scheme val="minor"/>
          </rPr>
          <t xml:space="preserve"> </t>
        </r>
        <r>
          <rPr>
            <b/>
            <sz val="9"/>
            <color indexed="81"/>
            <rFont val="Calibri"/>
            <family val="2"/>
            <scheme val="minor"/>
          </rPr>
          <t>that may be left behind on the internal storage of the TeleSAFE computer</t>
        </r>
        <r>
          <rPr>
            <sz val="9"/>
            <color indexed="81"/>
            <rFont val="Calibri"/>
            <family val="2"/>
            <scheme val="minor"/>
          </rPr>
          <t xml:space="preserve"> after the teleconferencing session ends. Sometime digital remnants are referred to as </t>
        </r>
        <r>
          <rPr>
            <b/>
            <sz val="9"/>
            <color indexed="81"/>
            <rFont val="Calibri"/>
            <family val="2"/>
            <scheme val="minor"/>
          </rPr>
          <t>"cached"</t>
        </r>
        <r>
          <rPr>
            <sz val="9"/>
            <color indexed="81"/>
            <rFont val="Calibri"/>
            <family val="2"/>
            <scheme val="minor"/>
          </rPr>
          <t xml:space="preserve"> information.
Such remnants may include parts of the audio or video from the session, or may include static screen captures. 
Most teleconferencing software programs use a web browser to conduct the session. Web browsers often leave these digital remnants behind on computers, requiring manual removal of this data. 
If the teleconferencing solution requires downloading and installing a software program on the computer, check with the vendor to see if it has a setting to automatically remove any digital remnants (cached information).</t>
        </r>
      </text>
    </comment>
    <comment ref="B35" authorId="0" shapeId="0" xr:uid="{4C07A9BD-3ECF-4285-ADFD-A908517CBADD}">
      <text>
        <r>
          <rPr>
            <b/>
            <sz val="9"/>
            <color indexed="81"/>
            <rFont val="Calibri"/>
            <family val="2"/>
            <scheme val="minor"/>
          </rPr>
          <t>High availability</t>
        </r>
        <r>
          <rPr>
            <sz val="9"/>
            <color indexed="81"/>
            <rFont val="Calibri"/>
            <family val="2"/>
            <scheme val="minor"/>
          </rPr>
          <t xml:space="preserve"> means that the vendor providing the teleconferencing service has multiple data centers supporting its customers. If one data center fails, another one takes over, minimizing disruption of service.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Fricke</author>
  </authors>
  <commentList>
    <comment ref="D12" authorId="0" shapeId="0" xr:uid="{D1516E8B-7F52-4B38-81E4-7AEDE50BC005}">
      <text>
        <r>
          <rPr>
            <b/>
            <sz val="9"/>
            <color indexed="81"/>
            <rFont val="Calibri"/>
            <family val="2"/>
            <scheme val="minor"/>
          </rPr>
          <t>Web cameras</t>
        </r>
        <r>
          <rPr>
            <sz val="9"/>
            <color indexed="81"/>
            <rFont val="Calibri"/>
            <family val="2"/>
            <scheme val="minor"/>
          </rPr>
          <t xml:space="preserve"> for desktop computers usually connect to the computer via USB cable. Make sure that IT staff have not fully disabled USB ports, which will prevent the web camera from working. </t>
        </r>
        <r>
          <rPr>
            <sz val="9"/>
            <color indexed="81"/>
            <rFont val="Tahoma"/>
            <family val="2"/>
          </rPr>
          <t xml:space="preserve">
</t>
        </r>
      </text>
    </comment>
    <comment ref="D20" authorId="0" shapeId="0" xr:uid="{55686F1B-BEB3-4A83-9C24-BE727A6E3BA6}">
      <text>
        <r>
          <rPr>
            <sz val="9"/>
            <color indexed="81"/>
            <rFont val="Tahoma"/>
            <family val="2"/>
          </rPr>
          <t>Do a Google search to identify operating systems still supported and which ones are no longer supported by the vendor.</t>
        </r>
      </text>
    </comment>
    <comment ref="D38" authorId="0" shapeId="0" xr:uid="{F1BF63CD-9062-48C9-8107-AF7D498BBDF2}">
      <text>
        <r>
          <rPr>
            <sz val="9"/>
            <color indexed="81"/>
            <rFont val="Tahoma"/>
            <family val="2"/>
          </rPr>
          <t xml:space="preserve">If at all possible, the computers for TeleSAFE sessions should not be used for processing SANE photos. Why? Because computers used for TeleSAFE sessions are likely used for other functions, including access to email (company email and/or personal email). Phishing email messages often contain attachments infected with computer viruses. Some computer viruses are created to search the files on an infected computer and steal them. Such an event requires notifying the Office for Civil Rights that a breach occurred, and notifying patients that their sensitive SANE photos were compromised. If computer resources are limited, ensure that SANE photos processed or stored on TeleSAFE computers are secured with file-level encryption. 
</t>
        </r>
      </text>
    </comment>
    <comment ref="D45" authorId="0" shapeId="0" xr:uid="{B7A5093E-48B2-4DFA-A37E-2A8A665A5FBB}">
      <text>
        <r>
          <rPr>
            <b/>
            <sz val="9"/>
            <color indexed="81"/>
            <rFont val="Calibri"/>
            <family val="2"/>
            <scheme val="minor"/>
          </rPr>
          <t>System administrator rights</t>
        </r>
        <r>
          <rPr>
            <sz val="9"/>
            <color indexed="81"/>
            <rFont val="Calibri"/>
            <family val="2"/>
            <scheme val="minor"/>
          </rPr>
          <t xml:space="preserve"> gives users elevated privileges to install software, create users accounts and other tasks outside of the scope of responsibilities for typical workforce members. Computer viruses take advantage of elevated privileges to attack computers, gain unauthorized access to data, and install hidden programs granting remote access to criminals. 
</t>
        </r>
      </text>
    </comment>
    <comment ref="D48" authorId="0" shapeId="0" xr:uid="{9813A507-427D-4AB6-8026-F216F5A111D1}">
      <text>
        <r>
          <rPr>
            <b/>
            <sz val="9"/>
            <color indexed="81"/>
            <rFont val="Calibri"/>
            <family val="2"/>
            <scheme val="minor"/>
          </rPr>
          <t>Examples of remote desktop support software</t>
        </r>
        <r>
          <rPr>
            <sz val="9"/>
            <color indexed="81"/>
            <rFont val="Calibri"/>
            <family val="2"/>
            <scheme val="minor"/>
          </rPr>
          <t xml:space="preserve"> include but are not limited to Bomgar, GoToAssist, LogMeIn, Microsoft RDP, and VNC. If the remote desktop support software is setup to require user approval before the technician can gain access, the user should see a dialog box appear, informing them that a remote connect attempt is underway. They must click to approve.</t>
        </r>
        <r>
          <rPr>
            <sz val="9"/>
            <color indexed="81"/>
            <rFont val="Tahoma"/>
            <family val="2"/>
          </rPr>
          <t xml:space="preserve">
</t>
        </r>
      </text>
    </comment>
  </commentList>
</comments>
</file>

<file path=xl/sharedStrings.xml><?xml version="1.0" encoding="utf-8"?>
<sst xmlns="http://schemas.openxmlformats.org/spreadsheetml/2006/main" count="429" uniqueCount="183">
  <si>
    <t>General Criteria</t>
  </si>
  <si>
    <t>Initial Questions</t>
  </si>
  <si>
    <t>Services</t>
  </si>
  <si>
    <t xml:space="preserve">Training and Support </t>
  </si>
  <si>
    <t>Other Considerations</t>
  </si>
  <si>
    <t>Yes</t>
  </si>
  <si>
    <t>No</t>
  </si>
  <si>
    <t>Vendor A</t>
  </si>
  <si>
    <t>Vendor B</t>
  </si>
  <si>
    <t>Vendor C</t>
  </si>
  <si>
    <t>Vendor D</t>
  </si>
  <si>
    <t>Vendor E</t>
  </si>
  <si>
    <t>Does the vendor have and maintain one or more industry-standard 3rd party certifications for the security of the data centers hosting the teleconferencing solution? (Such certifications include SOC 2 (preferable a SOC 2 Type 2 report), HITRUST, ISO 27000 series)</t>
  </si>
  <si>
    <t>Compliance / Security / Privacy</t>
  </si>
  <si>
    <r>
      <t xml:space="preserve">Will the vendor sign a </t>
    </r>
    <r>
      <rPr>
        <b/>
        <sz val="11"/>
        <color theme="1"/>
        <rFont val="Calibri"/>
        <family val="2"/>
        <scheme val="minor"/>
      </rPr>
      <t>Business Associate Agreement</t>
    </r>
    <r>
      <rPr>
        <sz val="11"/>
        <color theme="1"/>
        <rFont val="Calibri"/>
        <family val="2"/>
        <scheme val="minor"/>
      </rPr>
      <t>, as required by HIPAA?</t>
    </r>
  </si>
  <si>
    <r>
      <t xml:space="preserve">Does the teleconferencing software establish an </t>
    </r>
    <r>
      <rPr>
        <b/>
        <sz val="11"/>
        <color theme="1"/>
        <rFont val="Calibri"/>
        <family val="2"/>
        <scheme val="minor"/>
      </rPr>
      <t>encrypted connection</t>
    </r>
    <r>
      <rPr>
        <sz val="11"/>
        <color theme="1"/>
        <rFont val="Calibri"/>
        <family val="2"/>
        <scheme val="minor"/>
      </rPr>
      <t xml:space="preserve"> among the participants?</t>
    </r>
  </si>
  <si>
    <r>
      <t>If yes, are participants in a “</t>
    </r>
    <r>
      <rPr>
        <b/>
        <sz val="11"/>
        <color theme="1"/>
        <rFont val="Calibri"/>
        <family val="2"/>
        <scheme val="minor"/>
      </rPr>
      <t>waiting room</t>
    </r>
    <r>
      <rPr>
        <sz val="11"/>
        <color theme="1"/>
        <rFont val="Calibri"/>
        <family val="2"/>
        <scheme val="minor"/>
      </rPr>
      <t xml:space="preserve">” until the session is started? </t>
    </r>
  </si>
  <si>
    <r>
      <t xml:space="preserve">Does the host’s screen </t>
    </r>
    <r>
      <rPr>
        <b/>
        <sz val="11"/>
        <color theme="1"/>
        <rFont val="Calibri"/>
        <family val="2"/>
        <scheme val="minor"/>
      </rPr>
      <t>display all meeting participants</t>
    </r>
    <r>
      <rPr>
        <sz val="11"/>
        <color theme="1"/>
        <rFont val="Calibri"/>
        <family val="2"/>
        <scheme val="minor"/>
      </rPr>
      <t xml:space="preserve"> to confirm that only invited participants are present?  </t>
    </r>
  </si>
  <si>
    <r>
      <t xml:space="preserve">Is the </t>
    </r>
    <r>
      <rPr>
        <b/>
        <sz val="11"/>
        <color theme="1"/>
        <rFont val="Calibri"/>
        <family val="2"/>
        <scheme val="minor"/>
      </rPr>
      <t>vendor refusing to sign our Business Associate Agreement</t>
    </r>
    <r>
      <rPr>
        <sz val="11"/>
        <color theme="1"/>
        <rFont val="Calibri"/>
        <family val="2"/>
        <scheme val="minor"/>
      </rPr>
      <t>, insisting we sign theirs?</t>
    </r>
  </si>
  <si>
    <r>
      <t xml:space="preserve">If yes, are the </t>
    </r>
    <r>
      <rPr>
        <b/>
        <sz val="11"/>
        <color theme="1"/>
        <rFont val="Calibri"/>
        <family val="2"/>
        <scheme val="minor"/>
      </rPr>
      <t>sessions encrypted by default</t>
    </r>
    <r>
      <rPr>
        <sz val="11"/>
        <color theme="1"/>
        <rFont val="Calibri"/>
        <family val="2"/>
        <scheme val="minor"/>
      </rPr>
      <t>?</t>
    </r>
  </si>
  <si>
    <r>
      <t xml:space="preserve">Does the teleconferencing software have the feature of </t>
    </r>
    <r>
      <rPr>
        <b/>
        <sz val="11"/>
        <color theme="1"/>
        <rFont val="Calibri"/>
        <family val="2"/>
        <scheme val="minor"/>
      </rPr>
      <t>only permitting the host to share their screen</t>
    </r>
    <r>
      <rPr>
        <sz val="11"/>
        <color theme="1"/>
        <rFont val="Calibri"/>
        <family val="2"/>
        <scheme val="minor"/>
      </rPr>
      <t>?</t>
    </r>
  </si>
  <si>
    <r>
      <t xml:space="preserve">Does the teleconferencing software have the </t>
    </r>
    <r>
      <rPr>
        <b/>
        <sz val="11"/>
        <color theme="1"/>
        <rFont val="Calibri"/>
        <family val="2"/>
        <scheme val="minor"/>
      </rPr>
      <t>feature of disabling session recording  by default</t>
    </r>
    <r>
      <rPr>
        <sz val="11"/>
        <color theme="1"/>
        <rFont val="Calibri"/>
        <family val="2"/>
        <scheme val="minor"/>
      </rPr>
      <t>?</t>
    </r>
  </si>
  <si>
    <r>
      <t xml:space="preserve">Is there a way to </t>
    </r>
    <r>
      <rPr>
        <b/>
        <sz val="11"/>
        <color theme="1"/>
        <rFont val="Calibri"/>
        <family val="2"/>
        <scheme val="minor"/>
      </rPr>
      <t xml:space="preserve">“test” the teleconference connection prior to the start of the session </t>
    </r>
    <r>
      <rPr>
        <sz val="11"/>
        <color theme="1"/>
        <rFont val="Calibri"/>
        <family val="2"/>
        <scheme val="minor"/>
      </rPr>
      <t>to verify that participants' equipment works as expected?</t>
    </r>
  </si>
  <si>
    <r>
      <t xml:space="preserve">Has the teleconferencing vendor </t>
    </r>
    <r>
      <rPr>
        <b/>
        <sz val="11"/>
        <color theme="1"/>
        <rFont val="Calibri"/>
        <family val="2"/>
        <scheme val="minor"/>
      </rPr>
      <t xml:space="preserve">implemented high availability strategies </t>
    </r>
    <r>
      <rPr>
        <sz val="11"/>
        <color theme="1"/>
        <rFont val="Calibri"/>
        <family val="2"/>
        <scheme val="minor"/>
      </rPr>
      <t xml:space="preserve">into their product? </t>
    </r>
  </si>
  <si>
    <r>
      <t xml:space="preserve">Does the hospital / clinic have </t>
    </r>
    <r>
      <rPr>
        <b/>
        <sz val="11"/>
        <color theme="1"/>
        <rFont val="Calibri"/>
        <family val="2"/>
        <scheme val="minor"/>
      </rPr>
      <t>enough Internet speed</t>
    </r>
    <r>
      <rPr>
        <sz val="11"/>
        <color theme="1"/>
        <rFont val="Calibri"/>
        <family val="2"/>
        <scheme val="minor"/>
      </rPr>
      <t xml:space="preserve"> to meet the demands of the teleconferencing solution during peak hours?</t>
    </r>
  </si>
  <si>
    <t>Less than 1 year</t>
  </si>
  <si>
    <t>1 to 5 years</t>
  </si>
  <si>
    <t>5+ years</t>
  </si>
  <si>
    <r>
      <t>Has a</t>
    </r>
    <r>
      <rPr>
        <b/>
        <sz val="11"/>
        <color theme="1"/>
        <rFont val="Calibri"/>
        <family val="2"/>
        <scheme val="minor"/>
      </rPr>
      <t xml:space="preserve"> budget</t>
    </r>
    <r>
      <rPr>
        <sz val="11"/>
        <color theme="1"/>
        <rFont val="Calibri"/>
        <family val="2"/>
        <scheme val="minor"/>
      </rPr>
      <t xml:space="preserve"> for teleconferencing software been </t>
    </r>
    <r>
      <rPr>
        <b/>
        <sz val="11"/>
        <color theme="1"/>
        <rFont val="Calibri"/>
        <family val="2"/>
        <scheme val="minor"/>
      </rPr>
      <t>defined</t>
    </r>
    <r>
      <rPr>
        <sz val="11"/>
        <color theme="1"/>
        <rFont val="Calibri"/>
        <family val="2"/>
        <scheme val="minor"/>
      </rPr>
      <t>?</t>
    </r>
  </si>
  <si>
    <r>
      <t xml:space="preserve">Has a </t>
    </r>
    <r>
      <rPr>
        <b/>
        <sz val="11"/>
        <color theme="1"/>
        <rFont val="Calibri"/>
        <family val="2"/>
        <scheme val="minor"/>
      </rPr>
      <t>budget</t>
    </r>
    <r>
      <rPr>
        <sz val="11"/>
        <color theme="1"/>
        <rFont val="Calibri"/>
        <family val="2"/>
        <scheme val="minor"/>
      </rPr>
      <t xml:space="preserve"> for teleconferencing been </t>
    </r>
    <r>
      <rPr>
        <b/>
        <sz val="11"/>
        <color theme="1"/>
        <rFont val="Calibri"/>
        <family val="2"/>
        <scheme val="minor"/>
      </rPr>
      <t>approved</t>
    </r>
    <r>
      <rPr>
        <sz val="11"/>
        <color theme="1"/>
        <rFont val="Calibri"/>
        <family val="2"/>
        <scheme val="minor"/>
      </rPr>
      <t>?</t>
    </r>
  </si>
  <si>
    <r>
      <rPr>
        <b/>
        <sz val="11"/>
        <color theme="1"/>
        <rFont val="Calibri"/>
        <family val="2"/>
        <scheme val="minor"/>
      </rPr>
      <t>How long</t>
    </r>
    <r>
      <rPr>
        <sz val="11"/>
        <color theme="1"/>
        <rFont val="Calibri"/>
        <family val="2"/>
        <scheme val="minor"/>
      </rPr>
      <t xml:space="preserve"> has the teleconferencing software vendor been </t>
    </r>
    <r>
      <rPr>
        <b/>
        <sz val="11"/>
        <color theme="1"/>
        <rFont val="Calibri"/>
        <family val="2"/>
        <scheme val="minor"/>
      </rPr>
      <t>in business</t>
    </r>
    <r>
      <rPr>
        <sz val="11"/>
        <color theme="1"/>
        <rFont val="Calibri"/>
        <family val="2"/>
        <scheme val="minor"/>
      </rPr>
      <t>?</t>
    </r>
  </si>
  <si>
    <r>
      <t xml:space="preserve">Does the vendor offer a </t>
    </r>
    <r>
      <rPr>
        <b/>
        <sz val="11"/>
        <color theme="1"/>
        <rFont val="Calibri"/>
        <family val="2"/>
        <scheme val="minor"/>
      </rPr>
      <t xml:space="preserve">free trial </t>
    </r>
    <r>
      <rPr>
        <sz val="11"/>
        <color theme="1"/>
        <rFont val="Calibri"/>
        <family val="2"/>
        <scheme val="minor"/>
      </rPr>
      <t>of its teleconferencing software?</t>
    </r>
  </si>
  <si>
    <r>
      <t xml:space="preserve">Is the vendor's required </t>
    </r>
    <r>
      <rPr>
        <b/>
        <sz val="11"/>
        <color theme="1"/>
        <rFont val="Calibri"/>
        <family val="2"/>
        <scheme val="minor"/>
      </rPr>
      <t>method(s) of payment acceptable</t>
    </r>
    <r>
      <rPr>
        <sz val="11"/>
        <color theme="1"/>
        <rFont val="Calibri"/>
        <family val="2"/>
        <scheme val="minor"/>
      </rPr>
      <t xml:space="preserve"> to our organization?</t>
    </r>
  </si>
  <si>
    <r>
      <t xml:space="preserve">Does the vendor offer a </t>
    </r>
    <r>
      <rPr>
        <b/>
        <sz val="11"/>
        <color theme="1"/>
        <rFont val="Calibri"/>
        <family val="2"/>
        <scheme val="minor"/>
      </rPr>
      <t>month-to-month</t>
    </r>
    <r>
      <rPr>
        <sz val="11"/>
        <color theme="1"/>
        <rFont val="Calibri"/>
        <family val="2"/>
        <scheme val="minor"/>
      </rPr>
      <t xml:space="preserve"> service </t>
    </r>
    <r>
      <rPr>
        <b/>
        <sz val="11"/>
        <color theme="1"/>
        <rFont val="Calibri"/>
        <family val="2"/>
        <scheme val="minor"/>
      </rPr>
      <t>subscription</t>
    </r>
    <r>
      <rPr>
        <sz val="11"/>
        <color theme="1"/>
        <rFont val="Calibri"/>
        <family val="2"/>
        <scheme val="minor"/>
      </rPr>
      <t>?</t>
    </r>
  </si>
  <si>
    <r>
      <t>Does the vendor have any</t>
    </r>
    <r>
      <rPr>
        <b/>
        <sz val="11"/>
        <color theme="1"/>
        <rFont val="Calibri"/>
        <family val="2"/>
        <scheme val="minor"/>
      </rPr>
      <t xml:space="preserve"> pending or active litigation</t>
    </r>
    <r>
      <rPr>
        <sz val="11"/>
        <color theme="1"/>
        <rFont val="Calibri"/>
        <family val="2"/>
        <scheme val="minor"/>
      </rPr>
      <t xml:space="preserve"> in the news?</t>
    </r>
  </si>
  <si>
    <r>
      <t xml:space="preserve">Are any of the </t>
    </r>
    <r>
      <rPr>
        <b/>
        <sz val="11"/>
        <color theme="1"/>
        <rFont val="Calibri"/>
        <family val="2"/>
        <scheme val="minor"/>
      </rPr>
      <t>vendor's data centers</t>
    </r>
    <r>
      <rPr>
        <sz val="11"/>
        <color theme="1"/>
        <rFont val="Calibri"/>
        <family val="2"/>
        <scheme val="minor"/>
      </rPr>
      <t xml:space="preserve"> that host the teleconferencing solution </t>
    </r>
    <r>
      <rPr>
        <b/>
        <sz val="11"/>
        <color theme="1"/>
        <rFont val="Calibri"/>
        <family val="2"/>
        <scheme val="minor"/>
      </rPr>
      <t>located overseas</t>
    </r>
    <r>
      <rPr>
        <sz val="11"/>
        <color theme="1"/>
        <rFont val="Calibri"/>
        <family val="2"/>
        <scheme val="minor"/>
      </rPr>
      <t>?</t>
    </r>
  </si>
  <si>
    <r>
      <t xml:space="preserve">If the vendor has some overseas data centers, </t>
    </r>
    <r>
      <rPr>
        <b/>
        <sz val="11"/>
        <color theme="1"/>
        <rFont val="Calibri"/>
        <family val="2"/>
        <scheme val="minor"/>
      </rPr>
      <t>can it guarantee that only U.S.-based data centers will be used</t>
    </r>
    <r>
      <rPr>
        <sz val="11"/>
        <color theme="1"/>
        <rFont val="Calibri"/>
        <family val="2"/>
        <scheme val="minor"/>
      </rPr>
      <t xml:space="preserve"> for our teleconferencing sessions?  </t>
    </r>
  </si>
  <si>
    <r>
      <t xml:space="preserve">Can access to a teleconferencing session be set up to require a </t>
    </r>
    <r>
      <rPr>
        <b/>
        <sz val="11"/>
        <color theme="1"/>
        <rFont val="Calibri"/>
        <family val="2"/>
        <scheme val="minor"/>
      </rPr>
      <t>PIN or passcode/password</t>
    </r>
    <r>
      <rPr>
        <sz val="11"/>
        <color theme="1"/>
        <rFont val="Calibri"/>
        <family val="2"/>
        <scheme val="minor"/>
      </rPr>
      <t xml:space="preserve">?      </t>
    </r>
  </si>
  <si>
    <r>
      <t xml:space="preserve">Can an </t>
    </r>
    <r>
      <rPr>
        <b/>
        <sz val="11"/>
        <color theme="1"/>
        <rFont val="Calibri"/>
        <family val="2"/>
        <scheme val="minor"/>
      </rPr>
      <t>audit report</t>
    </r>
    <r>
      <rPr>
        <sz val="11"/>
        <color theme="1"/>
        <rFont val="Calibri"/>
        <family val="2"/>
        <scheme val="minor"/>
      </rPr>
      <t xml:space="preserve"> be produced that confirms all participants who attended the session?</t>
    </r>
  </si>
  <si>
    <r>
      <t xml:space="preserve">Are there an </t>
    </r>
    <r>
      <rPr>
        <b/>
        <sz val="11"/>
        <color theme="1"/>
        <rFont val="Calibri"/>
        <family val="2"/>
        <scheme val="minor"/>
      </rPr>
      <t>adequate number of</t>
    </r>
    <r>
      <rPr>
        <sz val="11"/>
        <color theme="1"/>
        <rFont val="Calibri"/>
        <family val="2"/>
        <scheme val="minor"/>
      </rPr>
      <t xml:space="preserve"> the teleconference </t>
    </r>
    <r>
      <rPr>
        <b/>
        <sz val="11"/>
        <color theme="1"/>
        <rFont val="Calibri"/>
        <family val="2"/>
        <scheme val="minor"/>
      </rPr>
      <t xml:space="preserve">software licenses </t>
    </r>
    <r>
      <rPr>
        <sz val="11"/>
        <color theme="1"/>
        <rFont val="Calibri"/>
        <family val="2"/>
        <scheme val="minor"/>
      </rPr>
      <t xml:space="preserve">available to meet needs? </t>
    </r>
  </si>
  <si>
    <r>
      <t xml:space="preserve">Does the </t>
    </r>
    <r>
      <rPr>
        <b/>
        <sz val="11"/>
        <color theme="1"/>
        <rFont val="Calibri"/>
        <family val="2"/>
        <scheme val="minor"/>
      </rPr>
      <t xml:space="preserve">teleconferencing vendor have training </t>
    </r>
    <r>
      <rPr>
        <sz val="11"/>
        <color theme="1"/>
        <rFont val="Calibri"/>
        <family val="2"/>
        <scheme val="minor"/>
      </rPr>
      <t xml:space="preserve">on how to use its product (or </t>
    </r>
    <r>
      <rPr>
        <b/>
        <sz val="11"/>
        <color theme="1"/>
        <rFont val="Calibri"/>
        <family val="2"/>
        <scheme val="minor"/>
      </rPr>
      <t>can someone in IT provide instruction)</t>
    </r>
    <r>
      <rPr>
        <sz val="11"/>
        <color theme="1"/>
        <rFont val="Calibri"/>
        <family val="2"/>
        <scheme val="minor"/>
      </rPr>
      <t>?</t>
    </r>
  </si>
  <si>
    <r>
      <t xml:space="preserve">Is </t>
    </r>
    <r>
      <rPr>
        <b/>
        <sz val="11"/>
        <color theme="1"/>
        <rFont val="Calibri"/>
        <family val="2"/>
        <scheme val="minor"/>
      </rPr>
      <t xml:space="preserve">technical support </t>
    </r>
    <r>
      <rPr>
        <sz val="11"/>
        <color theme="1"/>
        <rFont val="Calibri"/>
        <family val="2"/>
        <scheme val="minor"/>
      </rPr>
      <t xml:space="preserve">available </t>
    </r>
    <r>
      <rPr>
        <b/>
        <sz val="11"/>
        <color theme="1"/>
        <rFont val="Calibri"/>
        <family val="2"/>
        <scheme val="minor"/>
      </rPr>
      <t>24x7</t>
    </r>
    <r>
      <rPr>
        <sz val="11"/>
        <color theme="1"/>
        <rFont val="Calibri"/>
        <family val="2"/>
        <scheme val="minor"/>
      </rPr>
      <t>?</t>
    </r>
  </si>
  <si>
    <r>
      <t xml:space="preserve">Is </t>
    </r>
    <r>
      <rPr>
        <b/>
        <sz val="11"/>
        <color theme="1"/>
        <rFont val="Calibri"/>
        <family val="2"/>
        <scheme val="minor"/>
      </rPr>
      <t>technical support</t>
    </r>
    <r>
      <rPr>
        <sz val="11"/>
        <color theme="1"/>
        <rFont val="Calibri"/>
        <family val="2"/>
        <scheme val="minor"/>
      </rPr>
      <t xml:space="preserve"> available via </t>
    </r>
    <r>
      <rPr>
        <b/>
        <sz val="11"/>
        <color theme="1"/>
        <rFont val="Calibri"/>
        <family val="2"/>
        <scheme val="minor"/>
      </rPr>
      <t>telephone</t>
    </r>
    <r>
      <rPr>
        <sz val="11"/>
        <color theme="1"/>
        <rFont val="Calibri"/>
        <family val="2"/>
        <scheme val="minor"/>
      </rPr>
      <t>?</t>
    </r>
  </si>
  <si>
    <r>
      <t xml:space="preserve">If our organization terminates its contractual relationship with the teleconferencing vendor or the vendor goes out of busines, </t>
    </r>
    <r>
      <rPr>
        <b/>
        <sz val="11"/>
        <color theme="1"/>
        <rFont val="Calibri"/>
        <family val="2"/>
        <scheme val="minor"/>
      </rPr>
      <t>do we understand what the vendor does with any video recordings we have stored in their system</t>
    </r>
    <r>
      <rPr>
        <sz val="11"/>
        <color theme="1"/>
        <rFont val="Calibri"/>
        <family val="2"/>
        <scheme val="minor"/>
      </rPr>
      <t xml:space="preserve">? </t>
    </r>
  </si>
  <si>
    <r>
      <t>Do we understand what</t>
    </r>
    <r>
      <rPr>
        <b/>
        <sz val="11"/>
        <color theme="1"/>
        <rFont val="Calibri"/>
        <family val="2"/>
        <scheme val="minor"/>
      </rPr>
      <t xml:space="preserve"> costs</t>
    </r>
    <r>
      <rPr>
        <sz val="11"/>
        <color theme="1"/>
        <rFont val="Calibri"/>
        <family val="2"/>
        <scheme val="minor"/>
      </rPr>
      <t xml:space="preserve"> the teleconferfencing vendor may charge us </t>
    </r>
    <r>
      <rPr>
        <b/>
        <sz val="11"/>
        <color theme="1"/>
        <rFont val="Calibri"/>
        <family val="2"/>
        <scheme val="minor"/>
      </rPr>
      <t xml:space="preserve">if we require them to provide copies of any session videos </t>
    </r>
    <r>
      <rPr>
        <sz val="11"/>
        <color theme="1"/>
        <rFont val="Calibri"/>
        <family val="2"/>
        <scheme val="minor"/>
      </rPr>
      <t>stored in their system ?</t>
    </r>
  </si>
  <si>
    <t>N/A</t>
  </si>
  <si>
    <r>
      <t xml:space="preserve">Can the teleconferencing software be set up to require the </t>
    </r>
    <r>
      <rPr>
        <b/>
        <sz val="11"/>
        <color theme="1"/>
        <rFont val="Calibri"/>
        <family val="2"/>
        <scheme val="minor"/>
      </rPr>
      <t>meeting host to have to admit participants</t>
    </r>
    <r>
      <rPr>
        <sz val="11"/>
        <color theme="1"/>
        <rFont val="Calibri"/>
        <family val="2"/>
        <scheme val="minor"/>
      </rPr>
      <t xml:space="preserve"> to the meeting?</t>
    </r>
  </si>
  <si>
    <r>
      <t xml:space="preserve">Is the teleconferencing software capable of </t>
    </r>
    <r>
      <rPr>
        <b/>
        <sz val="11"/>
        <color theme="1"/>
        <rFont val="Calibri"/>
        <family val="2"/>
        <scheme val="minor"/>
      </rPr>
      <t>preventing sessions from starting without the host</t>
    </r>
    <r>
      <rPr>
        <sz val="11"/>
        <color theme="1"/>
        <rFont val="Calibri"/>
        <family val="2"/>
        <scheme val="minor"/>
      </rPr>
      <t>/</t>
    </r>
    <r>
      <rPr>
        <b/>
        <sz val="11"/>
        <color theme="1"/>
        <rFont val="Calibri"/>
        <family val="2"/>
        <scheme val="minor"/>
      </rPr>
      <t>session organizer being present</t>
    </r>
    <r>
      <rPr>
        <sz val="11"/>
        <color theme="1"/>
        <rFont val="Calibri"/>
        <family val="2"/>
        <scheme val="minor"/>
      </rPr>
      <t xml:space="preserve">? </t>
    </r>
  </si>
  <si>
    <r>
      <t xml:space="preserve">If teleconferencing sessions are recorded, </t>
    </r>
    <r>
      <rPr>
        <b/>
        <sz val="11"/>
        <color theme="1"/>
        <rFont val="Calibri"/>
        <family val="2"/>
        <scheme val="minor"/>
      </rPr>
      <t xml:space="preserve">are the recordings stored in an encrypted format </t>
    </r>
    <r>
      <rPr>
        <sz val="11"/>
        <color theme="1"/>
        <rFont val="Calibri"/>
        <family val="2"/>
        <scheme val="minor"/>
      </rPr>
      <t>to prevent unauthorized access?</t>
    </r>
  </si>
  <si>
    <r>
      <t xml:space="preserve">Has the teleconferencing vendor confirmed their solution </t>
    </r>
    <r>
      <rPr>
        <b/>
        <sz val="11"/>
        <color theme="1"/>
        <rFont val="Calibri"/>
        <family val="2"/>
        <scheme val="minor"/>
      </rPr>
      <t>does not leave any digital remnants</t>
    </r>
    <r>
      <rPr>
        <sz val="11"/>
        <color theme="1"/>
        <rFont val="Calibri"/>
        <family val="2"/>
        <scheme val="minor"/>
      </rPr>
      <t xml:space="preserve"> on the participants' equipment?</t>
    </r>
  </si>
  <si>
    <r>
      <t xml:space="preserve">If the vendor provides training, is the </t>
    </r>
    <r>
      <rPr>
        <b/>
        <sz val="11"/>
        <color theme="1"/>
        <rFont val="Calibri"/>
        <family val="2"/>
        <scheme val="minor"/>
      </rPr>
      <t>training free</t>
    </r>
    <r>
      <rPr>
        <sz val="11"/>
        <color theme="1"/>
        <rFont val="Calibri"/>
        <family val="2"/>
        <scheme val="minor"/>
      </rPr>
      <t>?</t>
    </r>
  </si>
  <si>
    <r>
      <t>Is</t>
    </r>
    <r>
      <rPr>
        <b/>
        <sz val="11"/>
        <color theme="1"/>
        <rFont val="Calibri"/>
        <family val="2"/>
        <scheme val="minor"/>
      </rPr>
      <t xml:space="preserve"> technical support</t>
    </r>
    <r>
      <rPr>
        <sz val="11"/>
        <color theme="1"/>
        <rFont val="Calibri"/>
        <family val="2"/>
        <scheme val="minor"/>
      </rPr>
      <t xml:space="preserve"> available via </t>
    </r>
    <r>
      <rPr>
        <b/>
        <sz val="11"/>
        <color theme="1"/>
        <rFont val="Calibri"/>
        <family val="2"/>
        <scheme val="minor"/>
      </rPr>
      <t>email</t>
    </r>
    <r>
      <rPr>
        <sz val="11"/>
        <color theme="1"/>
        <rFont val="Calibri"/>
        <family val="2"/>
        <scheme val="minor"/>
      </rPr>
      <t>?</t>
    </r>
  </si>
  <si>
    <r>
      <t>Is</t>
    </r>
    <r>
      <rPr>
        <b/>
        <sz val="11"/>
        <color theme="1"/>
        <rFont val="Calibri"/>
        <family val="2"/>
        <scheme val="minor"/>
      </rPr>
      <t xml:space="preserve"> technical support</t>
    </r>
    <r>
      <rPr>
        <sz val="11"/>
        <color theme="1"/>
        <rFont val="Calibri"/>
        <family val="2"/>
        <scheme val="minor"/>
      </rPr>
      <t xml:space="preserve"> available via </t>
    </r>
    <r>
      <rPr>
        <b/>
        <sz val="11"/>
        <color theme="1"/>
        <rFont val="Calibri"/>
        <family val="2"/>
        <scheme val="minor"/>
      </rPr>
      <t>live cha</t>
    </r>
    <r>
      <rPr>
        <sz val="11"/>
        <color theme="1"/>
        <rFont val="Calibri"/>
        <family val="2"/>
        <scheme val="minor"/>
      </rPr>
      <t>t?</t>
    </r>
  </si>
  <si>
    <t>TeleSAFE Computer Requirements and Guidelines</t>
  </si>
  <si>
    <t>Hardware Requirements</t>
  </si>
  <si>
    <t>Teleconferencing vendors usually publish information about the minimum hardware required to use their solution</t>
  </si>
  <si>
    <t>Do all of the computers facilitating the TeleSAFE sessions meet the minimum hardware requirements?</t>
  </si>
  <si>
    <t>Are all of the workstations and/or laptops supporting TeleSAFE sessions equipped with a camera, microphone, and speakers?</t>
  </si>
  <si>
    <t>H1.</t>
  </si>
  <si>
    <t>Click for dropdown</t>
  </si>
  <si>
    <t>H2.</t>
  </si>
  <si>
    <t xml:space="preserve">H3. </t>
  </si>
  <si>
    <t>Software Requirements</t>
  </si>
  <si>
    <t xml:space="preserve">S1. </t>
  </si>
  <si>
    <t>Newer laptops tend to have these features built in. Desktop computers require purchasing these three components separately</t>
  </si>
  <si>
    <t>Are all of the workstations and/or laptops supporting TeleSAFE sessions running an operating system supported by either Microsoft or Apple?</t>
  </si>
  <si>
    <t>S2.</t>
  </si>
  <si>
    <t xml:space="preserve">Are security updates regularly applied to all of the workstations and/or laptops supporting TeleSAFE sessions? </t>
  </si>
  <si>
    <t>S3.</t>
  </si>
  <si>
    <t>Do all of the computers facilitating the TeleSAFE sessions meet the minimum software requirements?</t>
  </si>
  <si>
    <t>S4.</t>
  </si>
  <si>
    <t>Operational Requirements</t>
  </si>
  <si>
    <t>O1.</t>
  </si>
  <si>
    <t>Computers used for TeleSAFE sessions should not be used to process or store SANE photos</t>
  </si>
  <si>
    <t>O2.</t>
  </si>
  <si>
    <t>Are separate computers used for processing or storing SANE photos from ones used for TeleSAFE sessions?</t>
  </si>
  <si>
    <t>O3.</t>
  </si>
  <si>
    <t>O4.</t>
  </si>
  <si>
    <t>Users running TeleSAFE sessions should not have system administrator rights on the computers</t>
  </si>
  <si>
    <t>Are users prevented from having local administrator rights on TeleSAFE computers?</t>
  </si>
  <si>
    <t>O5.</t>
  </si>
  <si>
    <t>Are TeleSAFE computers either running without remote access support software installed, or configured to require the user to grant permission before a remote person can access it?</t>
  </si>
  <si>
    <t>O6.</t>
  </si>
  <si>
    <t>O7.</t>
  </si>
  <si>
    <t>O8.</t>
  </si>
  <si>
    <t>Teleconferencing computers require a camera, microphone, and speakers</t>
  </si>
  <si>
    <t>Is the wireless network used by computers to connect to TeleSAFE sessions encrypted?</t>
  </si>
  <si>
    <t>O9.</t>
  </si>
  <si>
    <t>Computers used for TeleSAFE sessions should not be used to access personal email, and ideally not access company email</t>
  </si>
  <si>
    <t>O10.</t>
  </si>
  <si>
    <t>Are voice activated assistants such as Alexa and Siri disabled or removed from areas where TeleSAFE sessions are conducted?</t>
  </si>
  <si>
    <t>Teleconferencing vendors usually publish information about the minimum software required to use their solution</t>
  </si>
  <si>
    <t>Vendor Eval Tables</t>
  </si>
  <si>
    <t>Red</t>
  </si>
  <si>
    <t>Yellow</t>
  </si>
  <si>
    <t>Green</t>
  </si>
  <si>
    <t>Total</t>
  </si>
  <si>
    <t>Category</t>
  </si>
  <si>
    <t>Vendor</t>
  </si>
  <si>
    <t>Pivot Table Data</t>
  </si>
  <si>
    <t>Totals</t>
  </si>
  <si>
    <t>Overall</t>
  </si>
  <si>
    <r>
      <t xml:space="preserve">Does the organization </t>
    </r>
    <r>
      <rPr>
        <b/>
        <sz val="11"/>
        <color theme="1"/>
        <rFont val="Calibri"/>
        <family val="2"/>
        <scheme val="minor"/>
      </rPr>
      <t>already license a teleconferencing solution</t>
    </r>
    <r>
      <rPr>
        <sz val="11"/>
        <color theme="1"/>
        <rFont val="Calibri"/>
        <family val="2"/>
        <scheme val="minor"/>
      </rPr>
      <t xml:space="preserve"> that can be used for TeleSAFE sessions?</t>
    </r>
  </si>
  <si>
    <r>
      <t xml:space="preserve">Is the vendor's required </t>
    </r>
    <r>
      <rPr>
        <b/>
        <sz val="11"/>
        <color theme="1"/>
        <rFont val="Calibri"/>
        <family val="2"/>
        <scheme val="minor"/>
      </rPr>
      <t>method(s) of payment acceptable</t>
    </r>
    <r>
      <rPr>
        <sz val="11"/>
        <color theme="1"/>
        <rFont val="Calibri"/>
        <family val="2"/>
        <scheme val="minor"/>
      </rPr>
      <t xml:space="preserve"> to the organization?</t>
    </r>
  </si>
  <si>
    <r>
      <t xml:space="preserve">If the vendor has some overseas data centers, </t>
    </r>
    <r>
      <rPr>
        <b/>
        <sz val="11"/>
        <color theme="1"/>
        <rFont val="Calibri"/>
        <family val="2"/>
        <scheme val="minor"/>
      </rPr>
      <t>can it guarantee that only U.S.-based data centers will be used</t>
    </r>
    <r>
      <rPr>
        <sz val="11"/>
        <color theme="1"/>
        <rFont val="Calibri"/>
        <family val="2"/>
        <scheme val="minor"/>
      </rPr>
      <t xml:space="preserve"> for the hospital's / clinic's teleconferencing sessions?  </t>
    </r>
  </si>
  <si>
    <t>Has the hospital / clinic licensed the teleconferencing software for each user needing it?</t>
  </si>
  <si>
    <t>Are computers used for TeleSAFE sessions prohibited from accessing personal email (non-work email account)?</t>
  </si>
  <si>
    <r>
      <t xml:space="preserve">Will the vendor sign a </t>
    </r>
    <r>
      <rPr>
        <b/>
        <sz val="11"/>
        <color theme="1"/>
        <rFont val="Calibri"/>
        <family val="2"/>
        <scheme val="minor"/>
      </rPr>
      <t>Business Associate Agreement</t>
    </r>
    <r>
      <rPr>
        <sz val="11"/>
        <color theme="1"/>
        <rFont val="Calibri"/>
        <family val="2"/>
        <scheme val="minor"/>
      </rPr>
      <t xml:space="preserve">, as required by HIPAA? </t>
    </r>
    <r>
      <rPr>
        <b/>
        <sz val="11"/>
        <color theme="1"/>
        <rFont val="Calibri"/>
        <family val="2"/>
        <scheme val="minor"/>
      </rPr>
      <t>(Ref: HIPAA §164.308(b)(1))</t>
    </r>
  </si>
  <si>
    <r>
      <t xml:space="preserve">Does the teleconferencing software establish an </t>
    </r>
    <r>
      <rPr>
        <b/>
        <sz val="11"/>
        <color theme="1"/>
        <rFont val="Calibri"/>
        <family val="2"/>
        <scheme val="minor"/>
      </rPr>
      <t>encrypted connection</t>
    </r>
    <r>
      <rPr>
        <sz val="11"/>
        <color theme="1"/>
        <rFont val="Calibri"/>
        <family val="2"/>
        <scheme val="minor"/>
      </rPr>
      <t xml:space="preserve"> among the participants? </t>
    </r>
    <r>
      <rPr>
        <b/>
        <sz val="11"/>
        <color theme="1"/>
        <rFont val="Calibri"/>
        <family val="2"/>
        <scheme val="minor"/>
      </rPr>
      <t>(Ref: HIPAA §164.312(e)(2)(ii))</t>
    </r>
  </si>
  <si>
    <r>
      <t xml:space="preserve">Can the teleconferencing software be set up to require the </t>
    </r>
    <r>
      <rPr>
        <b/>
        <sz val="11"/>
        <color theme="1"/>
        <rFont val="Calibri"/>
        <family val="2"/>
        <scheme val="minor"/>
      </rPr>
      <t>meeting host to have to admit participants</t>
    </r>
    <r>
      <rPr>
        <sz val="11"/>
        <color theme="1"/>
        <rFont val="Calibri"/>
        <family val="2"/>
        <scheme val="minor"/>
      </rPr>
      <t xml:space="preserve"> to the meeting? </t>
    </r>
    <r>
      <rPr>
        <b/>
        <sz val="11"/>
        <color theme="1"/>
        <rFont val="Calibri"/>
        <family val="2"/>
        <scheme val="minor"/>
      </rPr>
      <t>(Ref: HIPAA §164.308(a)(4)(ii)(B), §164.312(a)(1))</t>
    </r>
  </si>
  <si>
    <r>
      <t xml:space="preserve">Is the teleconferencing software capable of </t>
    </r>
    <r>
      <rPr>
        <b/>
        <sz val="11"/>
        <color theme="1"/>
        <rFont val="Calibri"/>
        <family val="2"/>
        <scheme val="minor"/>
      </rPr>
      <t>preventing sessions from starting without the host</t>
    </r>
    <r>
      <rPr>
        <sz val="11"/>
        <color theme="1"/>
        <rFont val="Calibri"/>
        <family val="2"/>
        <scheme val="minor"/>
      </rPr>
      <t>/</t>
    </r>
    <r>
      <rPr>
        <b/>
        <sz val="11"/>
        <color theme="1"/>
        <rFont val="Calibri"/>
        <family val="2"/>
        <scheme val="minor"/>
      </rPr>
      <t>session organizer being present</t>
    </r>
    <r>
      <rPr>
        <sz val="11"/>
        <color theme="1"/>
        <rFont val="Calibri"/>
        <family val="2"/>
        <scheme val="minor"/>
      </rPr>
      <t xml:space="preserve">? </t>
    </r>
    <r>
      <rPr>
        <b/>
        <sz val="11"/>
        <color theme="1"/>
        <rFont val="Calibri"/>
        <family val="2"/>
        <scheme val="minor"/>
      </rPr>
      <t>(Ref: HIPAA §164.308(a)(4)(ii)(B), §164.312(a)(1))</t>
    </r>
  </si>
  <si>
    <r>
      <t>If yes, are participants in a “</t>
    </r>
    <r>
      <rPr>
        <b/>
        <sz val="11"/>
        <color theme="1"/>
        <rFont val="Calibri"/>
        <family val="2"/>
        <scheme val="minor"/>
      </rPr>
      <t>waiting room</t>
    </r>
    <r>
      <rPr>
        <sz val="11"/>
        <color theme="1"/>
        <rFont val="Calibri"/>
        <family val="2"/>
        <scheme val="minor"/>
      </rPr>
      <t xml:space="preserve">” until the session is started? </t>
    </r>
    <r>
      <rPr>
        <b/>
        <sz val="11"/>
        <color theme="1"/>
        <rFont val="Calibri"/>
        <family val="2"/>
        <scheme val="minor"/>
      </rPr>
      <t>(Ref: HIPAA §164.308(a)(4)(ii)(B), §164.312(a)(1))</t>
    </r>
  </si>
  <si>
    <r>
      <t xml:space="preserve">Does the host’s screen </t>
    </r>
    <r>
      <rPr>
        <b/>
        <sz val="11"/>
        <color theme="1"/>
        <rFont val="Calibri"/>
        <family val="2"/>
        <scheme val="minor"/>
      </rPr>
      <t>display all meeting participants</t>
    </r>
    <r>
      <rPr>
        <sz val="11"/>
        <color theme="1"/>
        <rFont val="Calibri"/>
        <family val="2"/>
        <scheme val="minor"/>
      </rPr>
      <t xml:space="preserve"> to confirm that only invited participants are present?  </t>
    </r>
    <r>
      <rPr>
        <b/>
        <sz val="11"/>
        <color theme="1"/>
        <rFont val="Calibri"/>
        <family val="2"/>
        <scheme val="minor"/>
      </rPr>
      <t>(Ref: HIPAA §164.308(a)(4)(ii)(B), §164.312(a)(1))</t>
    </r>
  </si>
  <si>
    <r>
      <t xml:space="preserve">Does the teleconferencing software have the feature of </t>
    </r>
    <r>
      <rPr>
        <b/>
        <sz val="11"/>
        <color theme="1"/>
        <rFont val="Calibri"/>
        <family val="2"/>
        <scheme val="minor"/>
      </rPr>
      <t>only permitting the host to share their screen</t>
    </r>
    <r>
      <rPr>
        <sz val="11"/>
        <color theme="1"/>
        <rFont val="Calibri"/>
        <family val="2"/>
        <scheme val="minor"/>
      </rPr>
      <t xml:space="preserve">? </t>
    </r>
    <r>
      <rPr>
        <b/>
        <sz val="11"/>
        <color theme="1"/>
        <rFont val="Calibri"/>
        <family val="2"/>
        <scheme val="minor"/>
      </rPr>
      <t>(Ref: HIPAA §164.312(a)(1))</t>
    </r>
  </si>
  <si>
    <r>
      <t xml:space="preserve">If teleconferencing sessions are recorded, </t>
    </r>
    <r>
      <rPr>
        <b/>
        <sz val="11"/>
        <color theme="1"/>
        <rFont val="Calibri"/>
        <family val="2"/>
        <scheme val="minor"/>
      </rPr>
      <t xml:space="preserve">are the recordings stored in an encrypted format </t>
    </r>
    <r>
      <rPr>
        <sz val="11"/>
        <color theme="1"/>
        <rFont val="Calibri"/>
        <family val="2"/>
        <scheme val="minor"/>
      </rPr>
      <t xml:space="preserve">to prevent unauthorized access? </t>
    </r>
    <r>
      <rPr>
        <b/>
        <sz val="11"/>
        <color theme="1"/>
        <rFont val="Calibri"/>
        <family val="2"/>
        <scheme val="minor"/>
      </rPr>
      <t>(Ref: HIPAA §164.312(a)(2)(iv))</t>
    </r>
  </si>
  <si>
    <r>
      <t xml:space="preserve">Can an </t>
    </r>
    <r>
      <rPr>
        <b/>
        <sz val="11"/>
        <color theme="1"/>
        <rFont val="Calibri"/>
        <family val="2"/>
        <scheme val="minor"/>
      </rPr>
      <t>audit report</t>
    </r>
    <r>
      <rPr>
        <sz val="11"/>
        <color theme="1"/>
        <rFont val="Calibri"/>
        <family val="2"/>
        <scheme val="minor"/>
      </rPr>
      <t xml:space="preserve"> be produced that confirms all participants who attended the session? </t>
    </r>
    <r>
      <rPr>
        <b/>
        <sz val="11"/>
        <color theme="1"/>
        <rFont val="Calibri"/>
        <family val="2"/>
        <scheme val="minor"/>
      </rPr>
      <t>(Ref: HIPAA §164.312(b))</t>
    </r>
  </si>
  <si>
    <r>
      <t xml:space="preserve">Has the teleconferencing vendor </t>
    </r>
    <r>
      <rPr>
        <b/>
        <sz val="11"/>
        <color theme="1"/>
        <rFont val="Calibri"/>
        <family val="2"/>
        <scheme val="minor"/>
      </rPr>
      <t xml:space="preserve">implemented high availability strategies </t>
    </r>
    <r>
      <rPr>
        <sz val="11"/>
        <color theme="1"/>
        <rFont val="Calibri"/>
        <family val="2"/>
        <scheme val="minor"/>
      </rPr>
      <t>into their product?</t>
    </r>
    <r>
      <rPr>
        <b/>
        <sz val="11"/>
        <color theme="1"/>
        <rFont val="Calibri"/>
        <family val="2"/>
        <scheme val="minor"/>
      </rPr>
      <t xml:space="preserve"> (Ref: HIPAA §164.308(a)(7)(ii)(B))</t>
    </r>
  </si>
  <si>
    <r>
      <t xml:space="preserve">Has the teleconferencing vendor confirmed their solution </t>
    </r>
    <r>
      <rPr>
        <b/>
        <sz val="11"/>
        <color theme="1"/>
        <rFont val="Calibri"/>
        <family val="2"/>
        <scheme val="minor"/>
      </rPr>
      <t>does not leave any digital remnants</t>
    </r>
    <r>
      <rPr>
        <sz val="11"/>
        <color theme="1"/>
        <rFont val="Calibri"/>
        <family val="2"/>
        <scheme val="minor"/>
      </rPr>
      <t xml:space="preserve"> on the participants' equipment? </t>
    </r>
    <r>
      <rPr>
        <b/>
        <sz val="11"/>
        <color theme="1"/>
        <rFont val="Calibri"/>
        <family val="2"/>
        <scheme val="minor"/>
      </rPr>
      <t>(Ref: HIPAA §164.310(d)(1)</t>
    </r>
    <r>
      <rPr>
        <sz val="11"/>
        <color theme="1"/>
        <rFont val="Calibri"/>
        <family val="2"/>
        <scheme val="minor"/>
      </rPr>
      <t>)</t>
    </r>
  </si>
  <si>
    <r>
      <t xml:space="preserve">If the hospital / clinic terminates its contractual relationship with the teleconferencing vendor or the vendor goes out of business, is it </t>
    </r>
    <r>
      <rPr>
        <b/>
        <sz val="11"/>
        <color theme="1"/>
        <rFont val="Calibri"/>
        <family val="2"/>
        <scheme val="minor"/>
      </rPr>
      <t>understood what the vendor does with any video recordings stored in their system</t>
    </r>
    <r>
      <rPr>
        <sz val="11"/>
        <color theme="1"/>
        <rFont val="Calibri"/>
        <family val="2"/>
        <scheme val="minor"/>
      </rPr>
      <t xml:space="preserve">? </t>
    </r>
    <r>
      <rPr>
        <b/>
        <sz val="11"/>
        <color theme="1"/>
        <rFont val="Calibri"/>
        <family val="2"/>
        <scheme val="minor"/>
      </rPr>
      <t>(Ref: HIPAA §164.310(d)(1))</t>
    </r>
  </si>
  <si>
    <r>
      <t xml:space="preserve">Operating system and web browser updates (called patches) that fix security bugs should be applied regularly </t>
    </r>
    <r>
      <rPr>
        <b/>
        <sz val="14"/>
        <color theme="1"/>
        <rFont val="Calibri"/>
        <family val="2"/>
        <scheme val="minor"/>
      </rPr>
      <t>(Ref: HIPAA §164.310(c))</t>
    </r>
  </si>
  <si>
    <r>
      <t xml:space="preserve">IT often uses software allowing them to remotely access a computer to provide user support without being physically present. Such remote control software can be configured to prompt the user to grant permission to the technician to access the computer before seeing what is on screen and taking control of the computer </t>
    </r>
    <r>
      <rPr>
        <b/>
        <sz val="14"/>
        <color theme="1"/>
        <rFont val="Calibri"/>
        <family val="2"/>
        <scheme val="minor"/>
      </rPr>
      <t>(Ref: HIPAA §164.312(a)(1))</t>
    </r>
  </si>
  <si>
    <r>
      <t xml:space="preserve">If a TeleSAFE computer is a laptop, it is secured from theft by locking it down to a computer cart or kept in a locked room? </t>
    </r>
    <r>
      <rPr>
        <b/>
        <sz val="14"/>
        <color theme="1"/>
        <rFont val="Calibri"/>
        <family val="2"/>
        <scheme val="minor"/>
      </rPr>
      <t>(Ref: HIPAA §164.310(c))</t>
    </r>
  </si>
  <si>
    <r>
      <t xml:space="preserve">Is a backup computer available if one TeleSAFE computer fails to operate properly? </t>
    </r>
    <r>
      <rPr>
        <b/>
        <sz val="14"/>
        <color theme="1"/>
        <rFont val="Calibri"/>
        <family val="2"/>
        <scheme val="minor"/>
      </rPr>
      <t>(Ref: HIPAA §164.308(a)(7)(i))</t>
    </r>
  </si>
  <si>
    <r>
      <t xml:space="preserve">Wireless networks used by computers to connect to TeleSAFE sessions must be encrypted </t>
    </r>
    <r>
      <rPr>
        <b/>
        <sz val="14"/>
        <color theme="1"/>
        <rFont val="Calibri"/>
        <family val="2"/>
        <scheme val="minor"/>
      </rPr>
      <t>(Ref: HIPAA §164.312(e)(1))</t>
    </r>
  </si>
  <si>
    <r>
      <t xml:space="preserve">Voice activated assistants such as Alexa and Siri must be disabled or removed from areas where TeleSAFE sessions are conducted </t>
    </r>
    <r>
      <rPr>
        <b/>
        <sz val="14"/>
        <color theme="1"/>
        <rFont val="Calibri"/>
        <family val="2"/>
        <scheme val="minor"/>
      </rPr>
      <t>(Ref: HIPAA §164.308(a)(4)(ii)(B), 164.312(a)(1))</t>
    </r>
  </si>
  <si>
    <t>Comparison of Overall Scores</t>
  </si>
  <si>
    <t xml:space="preserve">O11. </t>
  </si>
  <si>
    <t>O12.</t>
  </si>
  <si>
    <t>Internal hard drives of laptops used for TeleSAFE sessions must be encrypted</t>
  </si>
  <si>
    <t>Do all hospital /clinic laptops used for TeleSAFE sessions have their internal hard drives encrypted?</t>
  </si>
  <si>
    <t>Do all hospital /clinic workstations used for TeleSAFE sessions have their internal hard drives encrypted?</t>
  </si>
  <si>
    <t>Data Analysis for TeleSAFE PC Checklist</t>
  </si>
  <si>
    <t>H1</t>
  </si>
  <si>
    <t>H2</t>
  </si>
  <si>
    <t>H3</t>
  </si>
  <si>
    <t>Don't Know</t>
  </si>
  <si>
    <t>S1</t>
  </si>
  <si>
    <t>S2</t>
  </si>
  <si>
    <t>S3</t>
  </si>
  <si>
    <t>S4</t>
  </si>
  <si>
    <t>O2</t>
  </si>
  <si>
    <t>O3</t>
  </si>
  <si>
    <t>O4</t>
  </si>
  <si>
    <t>O5</t>
  </si>
  <si>
    <t>O6</t>
  </si>
  <si>
    <t>O7</t>
  </si>
  <si>
    <t>O8</t>
  </si>
  <si>
    <t>O9</t>
  </si>
  <si>
    <t>O10</t>
  </si>
  <si>
    <t>O11</t>
  </si>
  <si>
    <t>O12</t>
  </si>
  <si>
    <t xml:space="preserve">Don't Know Answers </t>
  </si>
  <si>
    <t xml:space="preserve">Number of "Don't Know" Answers </t>
  </si>
  <si>
    <t>Question #</t>
  </si>
  <si>
    <t>TeleSAFE Vendor Evaluation Metrics</t>
  </si>
  <si>
    <t>TeleSAFE Computer Checklist Metrics</t>
  </si>
  <si>
    <t>Welcome to the TeleSAFE Vendor Evaluation Checklist</t>
  </si>
  <si>
    <t xml:space="preserve">The TeleSAFE Vendor Eval tab contains questions with fields prepopulated with dropdown answers.  It can compare answers for up to five (5) vendor solutions. </t>
  </si>
  <si>
    <t xml:space="preserve">The TeleSAFE PC Checklist presents questions about hardware, software, and operational requirements for computer equipment used for whichever teleconferencing solution is chosen. </t>
  </si>
  <si>
    <t>The Metrics tab provides at-a-glance results based on the answers chosen in the TeleSAFE Vendor Eval and TeleSAFE PC Checklist tabs.</t>
  </si>
  <si>
    <t>Where appropriate, questions include HIPAA Security Rule citations to support why the question is asked.</t>
  </si>
  <si>
    <t>Hovering the mouse pointer over the cell of a question with a small red triangle in the upper right corner brings up a window containing information to inform the reader.</t>
  </si>
  <si>
    <t>Does the vendor know which of its staff have access to recorded videos or other data stored by our organization?</t>
  </si>
  <si>
    <t>Is any data our organization stores through the vendor's teleconferencing session only accessible by members of our organization?</t>
  </si>
  <si>
    <r>
      <t xml:space="preserve">Does the vendor know </t>
    </r>
    <r>
      <rPr>
        <b/>
        <sz val="11"/>
        <color theme="1"/>
        <rFont val="Calibri"/>
        <family val="2"/>
        <scheme val="minor"/>
      </rPr>
      <t>which</t>
    </r>
    <r>
      <rPr>
        <sz val="11"/>
        <color theme="1"/>
        <rFont val="Calibri"/>
        <family val="2"/>
        <scheme val="minor"/>
      </rPr>
      <t xml:space="preserve"> of its </t>
    </r>
    <r>
      <rPr>
        <b/>
        <sz val="11"/>
        <color theme="1"/>
        <rFont val="Calibri"/>
        <family val="2"/>
        <scheme val="minor"/>
      </rPr>
      <t>staff have access</t>
    </r>
    <r>
      <rPr>
        <sz val="11"/>
        <color theme="1"/>
        <rFont val="Calibri"/>
        <family val="2"/>
        <scheme val="minor"/>
      </rPr>
      <t xml:space="preserve"> to </t>
    </r>
    <r>
      <rPr>
        <b/>
        <sz val="11"/>
        <color theme="1"/>
        <rFont val="Calibri"/>
        <family val="2"/>
        <scheme val="minor"/>
      </rPr>
      <t xml:space="preserve">recorded videos </t>
    </r>
    <r>
      <rPr>
        <sz val="11"/>
        <color theme="1"/>
        <rFont val="Calibri"/>
        <family val="2"/>
        <scheme val="minor"/>
      </rPr>
      <t xml:space="preserve">or </t>
    </r>
    <r>
      <rPr>
        <b/>
        <sz val="11"/>
        <color theme="1"/>
        <rFont val="Calibri"/>
        <family val="2"/>
        <scheme val="minor"/>
      </rPr>
      <t>other data stored by our organization</t>
    </r>
    <r>
      <rPr>
        <sz val="11"/>
        <color theme="1"/>
        <rFont val="Calibri"/>
        <family val="2"/>
        <scheme val="minor"/>
      </rPr>
      <t>?</t>
    </r>
  </si>
  <si>
    <r>
      <t xml:space="preserve">Is any </t>
    </r>
    <r>
      <rPr>
        <b/>
        <sz val="11"/>
        <color theme="1"/>
        <rFont val="Calibri"/>
        <family val="2"/>
        <scheme val="minor"/>
      </rPr>
      <t>data</t>
    </r>
    <r>
      <rPr>
        <sz val="11"/>
        <color theme="1"/>
        <rFont val="Calibri"/>
        <family val="2"/>
        <scheme val="minor"/>
      </rPr>
      <t xml:space="preserve"> our organization stores through the vendor's teleconferencing session </t>
    </r>
    <r>
      <rPr>
        <b/>
        <sz val="11"/>
        <color theme="1"/>
        <rFont val="Calibri"/>
        <family val="2"/>
        <scheme val="minor"/>
      </rPr>
      <t>only accessible by</t>
    </r>
    <r>
      <rPr>
        <sz val="11"/>
        <color theme="1"/>
        <rFont val="Calibri"/>
        <family val="2"/>
        <scheme val="minor"/>
      </rPr>
      <t xml:space="preserve"> members of </t>
    </r>
    <r>
      <rPr>
        <b/>
        <sz val="11"/>
        <color theme="1"/>
        <rFont val="Calibri"/>
        <family val="2"/>
        <scheme val="minor"/>
      </rPr>
      <t>our organization</t>
    </r>
    <r>
      <rPr>
        <sz val="11"/>
        <color theme="1"/>
        <rFont val="Calibri"/>
        <family val="2"/>
        <scheme val="minor"/>
      </rPr>
      <t>?</t>
    </r>
  </si>
  <si>
    <r>
      <t xml:space="preserve">Teleconferencing vendors require their customers to purchase or subscribe to licensing </t>
    </r>
    <r>
      <rPr>
        <b/>
        <sz val="14"/>
        <color theme="1"/>
        <rFont val="Calibri"/>
        <family val="2"/>
        <scheme val="minor"/>
      </rPr>
      <t>(Note: Identify the number of people in the hospital / clinic that need a teleconferencing account, if not already known)</t>
    </r>
  </si>
  <si>
    <t>© IAFN and tw-Security 2021. All rights reserved. This project was made possible by funding provided by an award from Office for Victims of Crime, U.S. Department of Justice, Grant No. 2019-MU-GX-K009</t>
  </si>
  <si>
    <t>Does the vendor have and maintain one or more industry-standard 3rd party certifications for the security of the data centers hosting the teleconferencing solution? (Such certifications include SOC 2 (preferable a SOC 2 Type 2 report), HITRUST, ISO 27000 series, etc.)</t>
  </si>
  <si>
    <r>
      <t xml:space="preserve">Is the </t>
    </r>
    <r>
      <rPr>
        <b/>
        <sz val="11"/>
        <color theme="1"/>
        <rFont val="Calibri"/>
        <family val="2"/>
        <scheme val="minor"/>
      </rPr>
      <t>vendor refusing to sign the hospital's / clinic's Business Associate Agreement</t>
    </r>
    <r>
      <rPr>
        <sz val="11"/>
        <color theme="1"/>
        <rFont val="Calibri"/>
        <family val="2"/>
        <scheme val="minor"/>
      </rPr>
      <t>, insisting the hospital / clinic sign theirs?</t>
    </r>
  </si>
  <si>
    <r>
      <t xml:space="preserve">Can access to a teleconferencing session be set up to require a </t>
    </r>
    <r>
      <rPr>
        <b/>
        <sz val="11"/>
        <color theme="1"/>
        <rFont val="Calibri"/>
        <family val="2"/>
        <scheme val="minor"/>
      </rPr>
      <t>PIN or passcode/password</t>
    </r>
    <r>
      <rPr>
        <sz val="11"/>
        <color theme="1"/>
        <rFont val="Calibri"/>
        <family val="2"/>
        <scheme val="minor"/>
      </rPr>
      <t xml:space="preserve">? </t>
    </r>
    <r>
      <rPr>
        <b/>
        <sz val="11"/>
        <color theme="1"/>
        <rFont val="Calibri"/>
        <family val="2"/>
        <scheme val="minor"/>
      </rPr>
      <t xml:space="preserve">(Ref: HIPAA §164.312(d))       </t>
    </r>
  </si>
  <si>
    <r>
      <t xml:space="preserve">Does the teleconferencing software have the </t>
    </r>
    <r>
      <rPr>
        <b/>
        <sz val="11"/>
        <color theme="1"/>
        <rFont val="Calibri"/>
        <family val="2"/>
        <scheme val="minor"/>
      </rPr>
      <t>feature of disabling session recording by default</t>
    </r>
    <r>
      <rPr>
        <sz val="11"/>
        <color theme="1"/>
        <rFont val="Calibri"/>
        <family val="2"/>
        <scheme val="minor"/>
      </rPr>
      <t>?</t>
    </r>
  </si>
  <si>
    <r>
      <t>Is it understood what</t>
    </r>
    <r>
      <rPr>
        <b/>
        <sz val="11"/>
        <color theme="1"/>
        <rFont val="Calibri"/>
        <family val="2"/>
        <scheme val="minor"/>
      </rPr>
      <t xml:space="preserve"> costs</t>
    </r>
    <r>
      <rPr>
        <sz val="11"/>
        <color theme="1"/>
        <rFont val="Calibri"/>
        <family val="2"/>
        <scheme val="minor"/>
      </rPr>
      <t xml:space="preserve"> the teleconferencing vendor may charge the hospital / clinic </t>
    </r>
    <r>
      <rPr>
        <b/>
        <sz val="11"/>
        <color theme="1"/>
        <rFont val="Calibri"/>
        <family val="2"/>
        <scheme val="minor"/>
      </rPr>
      <t xml:space="preserve">if required to provide copies of any session videos </t>
    </r>
    <r>
      <rPr>
        <sz val="11"/>
        <color theme="1"/>
        <rFont val="Calibri"/>
        <family val="2"/>
        <scheme val="minor"/>
      </rPr>
      <t>stored in their system?</t>
    </r>
  </si>
  <si>
    <r>
      <t xml:space="preserve">Computers must run antivirus software that scans for and protects from computer viruses </t>
    </r>
    <r>
      <rPr>
        <b/>
        <sz val="14"/>
        <color theme="1"/>
        <rFont val="Calibri"/>
        <family val="2"/>
        <scheme val="minor"/>
      </rPr>
      <t>(Ref: HIPAA §164.310(c))</t>
    </r>
  </si>
  <si>
    <t>Are all of the workstations and/or laptops supporting TeleSAFE sessions running antivirus software?</t>
  </si>
  <si>
    <t>Is the wireless network used by computers to connect to TeleSAFE sessions encrypted with WPA2 or stronger?</t>
  </si>
  <si>
    <r>
      <t xml:space="preserve">Wireless Equivalent Privacy (WEP) is an outdated, insecure type of wireless encryption; WiFi Protected Access 2  (WPA2) or stronger should be used </t>
    </r>
    <r>
      <rPr>
        <b/>
        <sz val="14"/>
        <color theme="1"/>
        <rFont val="Calibri"/>
        <family val="2"/>
        <scheme val="minor"/>
      </rPr>
      <t>(Ref: HIPAA §164.312(e)(1))</t>
    </r>
  </si>
  <si>
    <t>Internal hard drives of workstations used for TeleSAFE sessions should be encrypted</t>
  </si>
  <si>
    <t xml:space="preserve">IAFN and tw-Security collaborated to create a TeleSAFE IT security tool for use by hospitals and clinics to implement a TeleSAFE program. TeleSAFE enables hospitals and clinics to enlist the aid of a Sexual Assault Forensic Examiner to provide remote guidance and assistance to clinical staff performing examinations. TeleSAFE/SANE personnel participate in live examinations through the use of a secure and private teleconferencing solution. </t>
  </si>
  <si>
    <t>This tool assists hospitals and clinics in the process of selecting a teleconferencing technology solution. It provides an easy-to-use method for evaluating vendors' teleconferencing solutions using a standard set of questions. These questions identify key functional and operational attributes a teleconferencing solution must have to align with federal and state privacy and security requirements, and tribal privacy and security.</t>
  </si>
  <si>
    <r>
      <t xml:space="preserve">Computer hardware should be owned and managed by the hospital or clinic; personally-owned equipment must meet all hardware, software, and operational requirements on this page </t>
    </r>
    <r>
      <rPr>
        <b/>
        <sz val="14"/>
        <color theme="1"/>
        <rFont val="Calibri"/>
        <family val="2"/>
        <scheme val="minor"/>
      </rPr>
      <t>(Ref: HIPAA §164.310(c))</t>
    </r>
  </si>
  <si>
    <t>Do all of the computers used for TeleSAFE meet hardware, software and operational requirements on this page?</t>
  </si>
  <si>
    <r>
      <t xml:space="preserve">Computers must run an operating system still supported by Microsoft (for Windows) or Apple (for Mac OS) </t>
    </r>
    <r>
      <rPr>
        <b/>
        <sz val="14"/>
        <color theme="1"/>
        <rFont val="Calibri"/>
        <family val="2"/>
        <scheme val="minor"/>
      </rPr>
      <t>(Ref: HIPAA §164.310(c))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</si>
</sst>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8"/>
      <name val="Calibri"/>
      <family val="2"/>
      <scheme val="minor"/>
    </font>
    <font>
      <sz val="9"/>
      <color indexed="81"/>
      <name val="Tahoma"/>
      <family val="2"/>
    </font>
    <font>
      <b/>
      <sz val="16"/>
      <color theme="1"/>
      <name val="Calibri"/>
      <family val="2"/>
      <scheme val="minor"/>
    </font>
    <font>
      <sz val="14"/>
      <color theme="1"/>
      <name val="Calibri"/>
      <family val="2"/>
      <scheme val="minor"/>
    </font>
    <font>
      <b/>
      <sz val="14"/>
      <color theme="1"/>
      <name val="Calibri"/>
      <family val="2"/>
      <scheme val="minor"/>
    </font>
    <font>
      <sz val="9"/>
      <color theme="1"/>
      <name val="Calibri"/>
      <family val="2"/>
      <scheme val="minor"/>
    </font>
    <font>
      <sz val="14"/>
      <color rgb="FFFF0000"/>
      <name val="Calibri"/>
      <family val="2"/>
      <scheme val="minor"/>
    </font>
    <font>
      <b/>
      <sz val="11"/>
      <color theme="0"/>
      <name val="Calibri"/>
      <family val="2"/>
      <scheme val="minor"/>
    </font>
    <font>
      <sz val="9"/>
      <color indexed="81"/>
      <name val="Calibri"/>
      <family val="2"/>
      <scheme val="minor"/>
    </font>
    <font>
      <b/>
      <sz val="9"/>
      <color indexed="81"/>
      <name val="Calibri"/>
      <family val="2"/>
      <scheme val="minor"/>
    </font>
    <font>
      <b/>
      <sz val="16"/>
      <name val="Calibri"/>
      <family val="2"/>
      <scheme val="minor"/>
    </font>
  </fonts>
  <fills count="11">
    <fill>
      <patternFill patternType="none"/>
    </fill>
    <fill>
      <patternFill patternType="gray125"/>
    </fill>
    <fill>
      <patternFill patternType="solid">
        <fgColor theme="6" tint="0.39997558519241921"/>
        <bgColor indexed="65"/>
      </patternFill>
    </fill>
    <fill>
      <patternFill patternType="solid">
        <fgColor theme="8" tint="0.79998168889431442"/>
        <bgColor indexed="65"/>
      </patternFill>
    </fill>
    <fill>
      <patternFill patternType="solid">
        <fgColor theme="0" tint="-0.2499465926084170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0070C0"/>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auto="1"/>
      </top>
      <bottom/>
      <diagonal/>
    </border>
    <border>
      <left/>
      <right style="thin">
        <color indexed="64"/>
      </right>
      <top style="thin">
        <color auto="1"/>
      </top>
      <bottom/>
      <diagonal/>
    </border>
    <border>
      <left/>
      <right style="thin">
        <color auto="1"/>
      </right>
      <top/>
      <bottom style="thin">
        <color indexed="64"/>
      </bottom>
      <diagonal/>
    </border>
    <border>
      <left/>
      <right/>
      <top/>
      <bottom style="thin">
        <color indexed="64"/>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153">
    <xf numFmtId="0" fontId="0" fillId="0" borderId="0" xfId="0"/>
    <xf numFmtId="0" fontId="0" fillId="0" borderId="0" xfId="0" applyAlignment="1">
      <alignment wrapText="1"/>
    </xf>
    <xf numFmtId="0" fontId="2" fillId="2" borderId="0" xfId="1" applyFont="1"/>
    <xf numFmtId="0" fontId="2" fillId="2" borderId="0" xfId="1" applyFont="1" applyAlignment="1">
      <alignment wrapText="1"/>
    </xf>
    <xf numFmtId="0" fontId="0" fillId="0" borderId="1" xfId="0" applyBorder="1"/>
    <xf numFmtId="0" fontId="0" fillId="0" borderId="0" xfId="0" applyFill="1"/>
    <xf numFmtId="0" fontId="0" fillId="5" borderId="0" xfId="0" applyFill="1"/>
    <xf numFmtId="0" fontId="0" fillId="6" borderId="0" xfId="0" applyFill="1" applyAlignment="1">
      <alignment wrapText="1"/>
    </xf>
    <xf numFmtId="0" fontId="0" fillId="6" borderId="0" xfId="0" applyFill="1"/>
    <xf numFmtId="0" fontId="0" fillId="4" borderId="0" xfId="0" applyFill="1" applyAlignment="1"/>
    <xf numFmtId="0" fontId="4" fillId="2" borderId="0" xfId="1" applyFont="1" applyAlignment="1">
      <alignment wrapText="1"/>
    </xf>
    <xf numFmtId="0" fontId="0" fillId="0" borderId="0" xfId="0" applyFill="1" applyAlignment="1">
      <alignment wrapText="1"/>
    </xf>
    <xf numFmtId="0" fontId="0" fillId="5" borderId="4" xfId="0" applyFill="1" applyBorder="1"/>
    <xf numFmtId="0" fontId="0" fillId="5" borderId="0" xfId="0" applyFill="1" applyAlignment="1"/>
    <xf numFmtId="0" fontId="0" fillId="5" borderId="5" xfId="0" applyFill="1" applyBorder="1" applyAlignment="1"/>
    <xf numFmtId="0" fontId="0" fillId="5" borderId="6" xfId="0" applyFill="1" applyBorder="1" applyAlignment="1"/>
    <xf numFmtId="0" fontId="1" fillId="0" borderId="7" xfId="2" applyFill="1" applyBorder="1" applyAlignment="1">
      <alignment horizontal="center" textRotation="45"/>
    </xf>
    <xf numFmtId="0" fontId="0" fillId="0" borderId="0" xfId="0" applyBorder="1"/>
    <xf numFmtId="0" fontId="2" fillId="0" borderId="0" xfId="0" applyFont="1"/>
    <xf numFmtId="0" fontId="8" fillId="0" borderId="0" xfId="0" applyFont="1"/>
    <xf numFmtId="0" fontId="0" fillId="7" borderId="0" xfId="0" applyFill="1"/>
    <xf numFmtId="0" fontId="7" fillId="0" borderId="0" xfId="0" applyFont="1" applyAlignment="1">
      <alignment horizontal="center"/>
    </xf>
    <xf numFmtId="0" fontId="8" fillId="7" borderId="0" xfId="0" applyFont="1" applyFill="1"/>
    <xf numFmtId="0" fontId="8" fillId="7" borderId="0" xfId="0" applyFont="1" applyFill="1" applyAlignment="1">
      <alignment horizontal="left"/>
    </xf>
    <xf numFmtId="0" fontId="11" fillId="7" borderId="0" xfId="0" applyFont="1" applyFill="1"/>
    <xf numFmtId="0" fontId="0" fillId="7" borderId="0" xfId="0" applyFill="1" applyBorder="1" applyAlignment="1">
      <alignment horizontal="center"/>
    </xf>
    <xf numFmtId="0" fontId="8" fillId="7" borderId="0" xfId="0" applyFont="1" applyFill="1" applyAlignment="1"/>
    <xf numFmtId="0" fontId="0" fillId="7" borderId="10" xfId="0" applyFill="1" applyBorder="1"/>
    <xf numFmtId="0" fontId="7" fillId="7" borderId="10" xfId="0" applyFont="1" applyFill="1" applyBorder="1" applyAlignment="1">
      <alignment horizontal="center"/>
    </xf>
    <xf numFmtId="0" fontId="0" fillId="7" borderId="11" xfId="0" applyFill="1" applyBorder="1"/>
    <xf numFmtId="0" fontId="0" fillId="7" borderId="12" xfId="0" applyFill="1" applyBorder="1"/>
    <xf numFmtId="0" fontId="0" fillId="7" borderId="13" xfId="0" applyFill="1" applyBorder="1"/>
    <xf numFmtId="0" fontId="0" fillId="7" borderId="14" xfId="0" applyFill="1" applyBorder="1"/>
    <xf numFmtId="0" fontId="8" fillId="7" borderId="14" xfId="0" applyFont="1" applyFill="1" applyBorder="1"/>
    <xf numFmtId="0" fontId="0" fillId="7" borderId="15" xfId="0" applyFill="1" applyBorder="1"/>
    <xf numFmtId="0" fontId="0" fillId="7" borderId="16" xfId="0" applyFill="1" applyBorder="1"/>
    <xf numFmtId="0" fontId="0" fillId="7" borderId="17" xfId="0" applyFill="1" applyBorder="1"/>
    <xf numFmtId="0" fontId="8" fillId="0" borderId="13" xfId="0" applyFont="1" applyBorder="1"/>
    <xf numFmtId="0" fontId="9" fillId="0" borderId="11" xfId="0" applyFont="1" applyBorder="1"/>
    <xf numFmtId="0" fontId="0" fillId="0" borderId="12" xfId="0" applyBorder="1"/>
    <xf numFmtId="0" fontId="0" fillId="0" borderId="13" xfId="0" applyBorder="1"/>
    <xf numFmtId="0" fontId="11" fillId="0" borderId="14" xfId="0" applyFont="1" applyBorder="1"/>
    <xf numFmtId="0" fontId="0" fillId="0" borderId="14" xfId="0" applyBorder="1"/>
    <xf numFmtId="0" fontId="3" fillId="0" borderId="14" xfId="0" applyFont="1" applyBorder="1"/>
    <xf numFmtId="0" fontId="0" fillId="0" borderId="17" xfId="0" applyBorder="1"/>
    <xf numFmtId="0" fontId="10" fillId="7" borderId="10" xfId="0" applyFont="1" applyFill="1" applyBorder="1" applyAlignment="1">
      <alignment horizontal="center"/>
    </xf>
    <xf numFmtId="0" fontId="9" fillId="0" borderId="8" xfId="0" applyFont="1" applyBorder="1"/>
    <xf numFmtId="0" fontId="2" fillId="6" borderId="0" xfId="0" applyFont="1" applyFill="1" applyAlignment="1">
      <alignment wrapText="1"/>
    </xf>
    <xf numFmtId="0" fontId="0" fillId="0" borderId="0" xfId="0" applyBorder="1" applyAlignment="1">
      <alignment wrapText="1"/>
    </xf>
    <xf numFmtId="0" fontId="0" fillId="0" borderId="0" xfId="0" applyFill="1" applyBorder="1" applyAlignment="1">
      <alignment wrapText="1"/>
    </xf>
    <xf numFmtId="0" fontId="2" fillId="0" borderId="0" xfId="0" applyFont="1" applyFill="1" applyBorder="1" applyAlignment="1">
      <alignment wrapText="1"/>
    </xf>
    <xf numFmtId="0" fontId="0" fillId="0" borderId="0" xfId="0" applyFill="1" applyBorder="1"/>
    <xf numFmtId="0" fontId="2" fillId="7" borderId="0" xfId="0" applyFont="1" applyFill="1"/>
    <xf numFmtId="0" fontId="0" fillId="0" borderId="0" xfId="0" applyFont="1"/>
    <xf numFmtId="0" fontId="0" fillId="0" borderId="2" xfId="0" applyBorder="1"/>
    <xf numFmtId="0" fontId="0" fillId="6" borderId="0" xfId="0" applyFill="1"/>
    <xf numFmtId="0" fontId="0" fillId="6" borderId="2" xfId="0" applyFill="1" applyBorder="1"/>
    <xf numFmtId="0" fontId="0" fillId="0" borderId="0" xfId="0" applyFill="1"/>
    <xf numFmtId="0" fontId="0" fillId="0" borderId="0" xfId="0" applyFont="1"/>
    <xf numFmtId="0" fontId="2" fillId="0" borderId="0" xfId="0" applyFont="1" applyFill="1" applyBorder="1"/>
    <xf numFmtId="0" fontId="2" fillId="0" borderId="0" xfId="0" applyFont="1" applyFill="1" applyBorder="1" applyAlignment="1">
      <alignment horizontal="center"/>
    </xf>
    <xf numFmtId="0" fontId="2" fillId="6" borderId="0" xfId="0" applyFont="1" applyFill="1"/>
    <xf numFmtId="0" fontId="0" fillId="7" borderId="0" xfId="0" applyFill="1" applyBorder="1"/>
    <xf numFmtId="0" fontId="9" fillId="0" borderId="11" xfId="0" applyFont="1" applyBorder="1" applyAlignment="1">
      <alignment vertical="top"/>
    </xf>
    <xf numFmtId="0" fontId="0" fillId="6" borderId="0" xfId="0" applyFont="1" applyFill="1"/>
    <xf numFmtId="0" fontId="0" fillId="0" borderId="0" xfId="0" applyAlignment="1">
      <alignment horizontal="left" wrapText="1"/>
    </xf>
    <xf numFmtId="0" fontId="0" fillId="0" borderId="0" xfId="0" applyFill="1" applyBorder="1" applyAlignment="1">
      <alignment horizontal="left" wrapText="1"/>
    </xf>
    <xf numFmtId="0" fontId="2" fillId="0" borderId="1" xfId="0" applyFont="1" applyFill="1" applyBorder="1" applyAlignment="1">
      <alignment horizontal="center"/>
    </xf>
    <xf numFmtId="0" fontId="2" fillId="7" borderId="0" xfId="0" applyFont="1" applyFill="1" applyAlignment="1">
      <alignment horizontal="left" wrapText="1"/>
    </xf>
    <xf numFmtId="0" fontId="2" fillId="7" borderId="0" xfId="0" applyFont="1" applyFill="1" applyAlignment="1">
      <alignment wrapText="1"/>
    </xf>
    <xf numFmtId="0" fontId="2" fillId="7" borderId="0" xfId="0" applyFont="1" applyFill="1" applyBorder="1"/>
    <xf numFmtId="0" fontId="12" fillId="10" borderId="1" xfId="0" applyFont="1" applyFill="1" applyBorder="1"/>
    <xf numFmtId="0" fontId="12" fillId="10" borderId="1" xfId="0" applyFont="1" applyFill="1" applyBorder="1" applyAlignment="1">
      <alignment horizontal="center"/>
    </xf>
    <xf numFmtId="0" fontId="2" fillId="7" borderId="16" xfId="0" applyFont="1" applyFill="1" applyBorder="1" applyAlignment="1">
      <alignment horizontal="center"/>
    </xf>
    <xf numFmtId="0" fontId="2" fillId="7" borderId="16" xfId="0" applyFont="1" applyFill="1" applyBorder="1"/>
    <xf numFmtId="0" fontId="0" fillId="7" borderId="0" xfId="0" applyFill="1" applyAlignment="1">
      <alignment vertical="top"/>
    </xf>
    <xf numFmtId="0" fontId="0" fillId="7" borderId="19" xfId="0" applyFill="1" applyBorder="1"/>
    <xf numFmtId="0" fontId="0" fillId="7" borderId="20" xfId="0" applyFill="1" applyBorder="1"/>
    <xf numFmtId="0" fontId="0" fillId="7" borderId="2" xfId="0" applyFill="1" applyBorder="1"/>
    <xf numFmtId="0" fontId="0" fillId="7" borderId="22" xfId="0" applyFill="1" applyBorder="1"/>
    <xf numFmtId="0" fontId="0" fillId="7" borderId="21" xfId="0" applyFill="1" applyBorder="1"/>
    <xf numFmtId="0" fontId="0" fillId="7" borderId="23" xfId="0" applyFill="1" applyBorder="1"/>
    <xf numFmtId="0" fontId="0" fillId="7" borderId="24" xfId="0" applyFill="1" applyBorder="1"/>
    <xf numFmtId="0" fontId="0" fillId="7" borderId="25" xfId="0" applyFill="1" applyBorder="1"/>
    <xf numFmtId="0" fontId="0" fillId="0" borderId="0" xfId="0"/>
    <xf numFmtId="0" fontId="0" fillId="0" borderId="0" xfId="0" applyAlignment="1">
      <alignment wrapText="1"/>
    </xf>
    <xf numFmtId="0" fontId="0" fillId="0" borderId="2" xfId="0" applyBorder="1" applyAlignment="1">
      <alignment wrapText="1"/>
    </xf>
    <xf numFmtId="0" fontId="0" fillId="6" borderId="0" xfId="0" applyFill="1" applyAlignment="1">
      <alignment wrapText="1"/>
    </xf>
    <xf numFmtId="0" fontId="0" fillId="6" borderId="2" xfId="0" applyFill="1" applyBorder="1" applyAlignment="1">
      <alignment wrapText="1"/>
    </xf>
    <xf numFmtId="0" fontId="2" fillId="3" borderId="1" xfId="2" applyFont="1" applyBorder="1" applyAlignment="1" applyProtection="1">
      <alignment horizontal="center" textRotation="45"/>
      <protection locked="0"/>
    </xf>
    <xf numFmtId="0" fontId="0" fillId="0" borderId="0" xfId="0" applyProtection="1">
      <protection locked="0"/>
    </xf>
    <xf numFmtId="0" fontId="0" fillId="0" borderId="3" xfId="0" applyBorder="1" applyProtection="1">
      <protection locked="0"/>
    </xf>
    <xf numFmtId="0" fontId="10" fillId="0" borderId="1" xfId="0" applyFont="1" applyBorder="1" applyAlignment="1" applyProtection="1">
      <alignment wrapText="1"/>
      <protection locked="0"/>
    </xf>
    <xf numFmtId="0" fontId="10" fillId="0" borderId="3" xfId="0" applyFont="1" applyBorder="1" applyProtection="1">
      <protection locked="0"/>
    </xf>
    <xf numFmtId="0" fontId="10" fillId="0" borderId="1" xfId="0" applyFont="1" applyBorder="1" applyProtection="1">
      <protection locked="0"/>
    </xf>
    <xf numFmtId="0" fontId="0" fillId="0" borderId="19" xfId="0" applyBorder="1" applyAlignment="1">
      <alignment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vertical="center"/>
    </xf>
    <xf numFmtId="0" fontId="0" fillId="0" borderId="0" xfId="0"/>
    <xf numFmtId="0" fontId="2" fillId="9" borderId="1" xfId="0" applyFont="1" applyFill="1" applyBorder="1" applyAlignment="1">
      <alignment horizontal="center" vertical="top"/>
    </xf>
    <xf numFmtId="0" fontId="0" fillId="4" borderId="0" xfId="0" applyFill="1" applyBorder="1" applyAlignment="1"/>
    <xf numFmtId="0" fontId="0" fillId="0" borderId="0" xfId="0" applyBorder="1" applyAlignment="1"/>
    <xf numFmtId="0" fontId="0" fillId="0" borderId="2" xfId="0" applyBorder="1" applyAlignment="1"/>
    <xf numFmtId="0" fontId="0" fillId="0" borderId="2" xfId="0" applyBorder="1" applyAlignment="1">
      <alignment wrapText="1"/>
    </xf>
    <xf numFmtId="0" fontId="0" fillId="6" borderId="0" xfId="0" applyFill="1" applyAlignment="1">
      <alignment wrapText="1"/>
    </xf>
    <xf numFmtId="0" fontId="0" fillId="6" borderId="2" xfId="0" applyFill="1" applyBorder="1" applyAlignment="1">
      <alignment wrapText="1"/>
    </xf>
    <xf numFmtId="0" fontId="2" fillId="6" borderId="0" xfId="0" applyFont="1" applyFill="1" applyAlignment="1">
      <alignment wrapText="1"/>
    </xf>
    <xf numFmtId="0" fontId="2" fillId="6" borderId="2" xfId="0" applyFont="1" applyFill="1" applyBorder="1" applyAlignment="1">
      <alignment wrapText="1"/>
    </xf>
    <xf numFmtId="0" fontId="0" fillId="0" borderId="0" xfId="0" applyFill="1" applyAlignment="1">
      <alignment wrapText="1"/>
    </xf>
    <xf numFmtId="0" fontId="0" fillId="0" borderId="2" xfId="0" applyFill="1" applyBorder="1" applyAlignment="1">
      <alignment wrapText="1"/>
    </xf>
    <xf numFmtId="0" fontId="0" fillId="6" borderId="0" xfId="0" applyFill="1"/>
    <xf numFmtId="0" fontId="0" fillId="6" borderId="2" xfId="0" applyFill="1" applyBorder="1"/>
    <xf numFmtId="0" fontId="0" fillId="0" borderId="0" xfId="0" applyFill="1"/>
    <xf numFmtId="0" fontId="0" fillId="0" borderId="2" xfId="0" applyFill="1" applyBorder="1"/>
    <xf numFmtId="0" fontId="0" fillId="4" borderId="0" xfId="0" applyFill="1" applyAlignment="1"/>
    <xf numFmtId="0" fontId="0" fillId="0" borderId="0" xfId="0" applyAlignment="1"/>
    <xf numFmtId="0" fontId="2" fillId="7" borderId="0" xfId="0" applyFont="1" applyFill="1" applyAlignment="1">
      <alignment horizontal="center"/>
    </xf>
    <xf numFmtId="0" fontId="0" fillId="0" borderId="0" xfId="0" applyFont="1"/>
    <xf numFmtId="0" fontId="2" fillId="0" borderId="0" xfId="0" applyFont="1" applyAlignment="1">
      <alignment horizontal="center"/>
    </xf>
    <xf numFmtId="0" fontId="0" fillId="8" borderId="0" xfId="0" applyFill="1" applyAlignment="1">
      <alignment horizontal="center"/>
    </xf>
    <xf numFmtId="0" fontId="2" fillId="0" borderId="1" xfId="0" applyFont="1" applyBorder="1" applyAlignment="1">
      <alignment horizontal="center"/>
    </xf>
    <xf numFmtId="0" fontId="10" fillId="7" borderId="10" xfId="0" applyFont="1" applyFill="1" applyBorder="1" applyAlignment="1">
      <alignment horizontal="center"/>
    </xf>
    <xf numFmtId="0" fontId="7" fillId="0" borderId="0" xfId="0" applyFont="1" applyAlignment="1">
      <alignment horizontal="center"/>
    </xf>
    <xf numFmtId="0" fontId="11" fillId="0" borderId="0" xfId="0" applyFont="1" applyBorder="1" applyAlignment="1">
      <alignment wrapText="1"/>
    </xf>
    <xf numFmtId="0" fontId="11" fillId="0" borderId="16" xfId="0" applyFont="1" applyBorder="1" applyAlignment="1">
      <alignment wrapText="1"/>
    </xf>
    <xf numFmtId="0" fontId="11" fillId="0" borderId="14" xfId="0" applyFont="1" applyBorder="1" applyAlignment="1">
      <alignment wrapText="1"/>
    </xf>
    <xf numFmtId="0" fontId="11" fillId="0" borderId="17" xfId="0" applyFont="1" applyBorder="1" applyAlignment="1">
      <alignment wrapText="1"/>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8" fillId="0" borderId="10" xfId="0" applyFont="1" applyBorder="1"/>
    <xf numFmtId="0" fontId="8" fillId="0" borderId="15" xfId="0" applyFont="1" applyBorder="1"/>
    <xf numFmtId="0" fontId="11" fillId="0" borderId="14" xfId="0" applyFont="1" applyBorder="1" applyAlignment="1">
      <alignment horizontal="left"/>
    </xf>
    <xf numFmtId="0" fontId="11" fillId="0" borderId="17" xfId="0" applyFont="1" applyBorder="1" applyAlignment="1">
      <alignment horizontal="left"/>
    </xf>
    <xf numFmtId="0" fontId="8" fillId="0" borderId="10" xfId="0" applyFont="1" applyBorder="1" applyAlignment="1">
      <alignment wrapText="1"/>
    </xf>
    <xf numFmtId="0" fontId="8" fillId="0" borderId="15" xfId="0" applyFont="1" applyBorder="1" applyAlignment="1">
      <alignment wrapText="1"/>
    </xf>
    <xf numFmtId="0" fontId="8" fillId="0" borderId="0" xfId="0" applyFont="1" applyBorder="1" applyAlignment="1">
      <alignment wrapText="1"/>
    </xf>
    <xf numFmtId="0" fontId="8" fillId="0" borderId="16" xfId="0" applyFont="1" applyBorder="1" applyAlignment="1">
      <alignment wrapText="1"/>
    </xf>
    <xf numFmtId="0" fontId="11" fillId="0" borderId="14" xfId="0" applyFont="1" applyBorder="1"/>
    <xf numFmtId="0" fontId="11" fillId="0" borderId="17" xfId="0" applyFont="1" applyBorder="1"/>
    <xf numFmtId="0" fontId="7" fillId="7" borderId="10" xfId="0" applyFont="1" applyFill="1" applyBorder="1" applyAlignment="1">
      <alignment horizontal="center"/>
    </xf>
    <xf numFmtId="0" fontId="11" fillId="0" borderId="10" xfId="0" applyFont="1" applyBorder="1" applyAlignment="1">
      <alignment wrapText="1"/>
    </xf>
    <xf numFmtId="0" fontId="11" fillId="0" borderId="15" xfId="0" applyFont="1" applyBorder="1" applyAlignment="1">
      <alignment wrapText="1"/>
    </xf>
    <xf numFmtId="0" fontId="11" fillId="0" borderId="18" xfId="0" applyFont="1" applyBorder="1"/>
    <xf numFmtId="0" fontId="11" fillId="0" borderId="9" xfId="0" applyFont="1" applyBorder="1"/>
    <xf numFmtId="0" fontId="0" fillId="0" borderId="10" xfId="0" applyFont="1" applyBorder="1" applyAlignment="1">
      <alignment wrapText="1"/>
    </xf>
    <xf numFmtId="0" fontId="0" fillId="0" borderId="0" xfId="0" applyFont="1" applyAlignment="1">
      <alignment wrapText="1"/>
    </xf>
    <xf numFmtId="0" fontId="0" fillId="0" borderId="1" xfId="0" applyBorder="1"/>
    <xf numFmtId="0" fontId="0" fillId="0" borderId="10" xfId="0" applyBorder="1" applyAlignment="1">
      <alignment wrapText="1"/>
    </xf>
    <xf numFmtId="0" fontId="15" fillId="0" borderId="1" xfId="0" applyFont="1" applyBorder="1" applyAlignment="1">
      <alignment horizontal="center"/>
    </xf>
    <xf numFmtId="0" fontId="7" fillId="0" borderId="1" xfId="0" applyFont="1" applyBorder="1" applyAlignment="1">
      <alignment horizontal="center"/>
    </xf>
    <xf numFmtId="0" fontId="12" fillId="10" borderId="1" xfId="0" applyFont="1" applyFill="1" applyBorder="1" applyAlignment="1">
      <alignment horizontal="center"/>
    </xf>
    <xf numFmtId="0" fontId="12" fillId="10" borderId="1" xfId="0" applyFont="1" applyFill="1" applyBorder="1"/>
  </cellXfs>
  <cellStyles count="3">
    <cellStyle name="20% - Accent5" xfId="2" builtinId="46"/>
    <cellStyle name="60% - Accent3" xfId="1" builtinId="40"/>
    <cellStyle name="Normal" xfId="0" builtinId="0"/>
  </cellStyles>
  <dxfs count="255">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92D050"/>
        </patternFill>
      </fill>
    </dxf>
    <dxf>
      <fill>
        <patternFill>
          <bgColor rgb="FFF3BDB7"/>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92D050"/>
        </patternFill>
      </fill>
    </dxf>
    <dxf>
      <fill>
        <patternFill>
          <bgColor rgb="FFF3BDB7"/>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CCCC"/>
        </patternFill>
      </fill>
    </dxf>
    <dxf>
      <fill>
        <patternFill>
          <bgColor rgb="FF92D050"/>
        </patternFill>
      </fill>
    </dxf>
    <dxf>
      <fill>
        <patternFill>
          <bgColor rgb="FFFFFFCC"/>
        </patternFill>
      </fill>
    </dxf>
    <dxf>
      <fill>
        <patternFill>
          <bgColor rgb="FFFFFFCC"/>
        </patternFill>
      </fill>
    </dxf>
    <dxf>
      <fill>
        <patternFill>
          <bgColor rgb="FF92D050"/>
        </patternFill>
      </fill>
    </dxf>
    <dxf>
      <fill>
        <patternFill>
          <bgColor rgb="FFFFCCCC"/>
        </patternFill>
      </fill>
    </dxf>
    <dxf>
      <fill>
        <patternFill>
          <bgColor rgb="FFFFCCCC"/>
        </patternFill>
      </fill>
    </dxf>
    <dxf>
      <fill>
        <patternFill>
          <bgColor rgb="FF92D050"/>
        </patternFill>
      </fill>
    </dxf>
    <dxf>
      <fill>
        <patternFill>
          <bgColor rgb="FFFFFFCC"/>
        </patternFill>
      </fill>
    </dxf>
    <dxf>
      <fill>
        <patternFill>
          <bgColor rgb="FFF3BDB7"/>
        </patternFill>
      </fill>
    </dxf>
    <dxf>
      <fill>
        <patternFill>
          <bgColor rgb="FF92D050"/>
        </patternFill>
      </fill>
    </dxf>
    <dxf>
      <fill>
        <patternFill>
          <bgColor rgb="FFFFFFCC"/>
        </patternFill>
      </fill>
    </dxf>
    <dxf>
      <fill>
        <patternFill>
          <bgColor rgb="FF92D050"/>
        </patternFill>
      </fill>
    </dxf>
    <dxf>
      <fill>
        <patternFill>
          <bgColor rgb="FFF3BDB7"/>
        </patternFill>
      </fill>
    </dxf>
    <dxf>
      <fill>
        <patternFill>
          <bgColor rgb="FF92D050"/>
        </patternFill>
      </fill>
    </dxf>
    <dxf>
      <fill>
        <patternFill>
          <bgColor rgb="FFF3BDB7"/>
        </patternFill>
      </fill>
    </dxf>
    <dxf>
      <fill>
        <patternFill>
          <bgColor rgb="FF92D050"/>
        </patternFill>
      </fill>
    </dxf>
    <dxf>
      <fill>
        <patternFill>
          <bgColor rgb="FFF3BDB7"/>
        </patternFill>
      </fill>
    </dxf>
  </dxfs>
  <tableStyles count="0" defaultTableStyle="TableStyleMedium2" defaultPivotStyle="PivotStyleLight16"/>
  <colors>
    <mruColors>
      <color rgb="FFFFCCCC"/>
      <color rgb="FFFFFFCC"/>
      <color rgb="FF92D050"/>
      <color rgb="FFF3B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Comparison</a:t>
            </a:r>
            <a:r>
              <a:rPr lang="en-US" b="1" baseline="0"/>
              <a:t> of Overall Scores</a:t>
            </a:r>
          </a:p>
          <a:p>
            <a:pPr>
              <a:defRPr b="1"/>
            </a:pPr>
            <a:r>
              <a:rPr lang="en-US" b="1" baseline="0"/>
              <a:t>TeleSAFE Vendor Evaluations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Analysis'!$P$76:$P$80</c:f>
              <c:strCache>
                <c:ptCount val="5"/>
                <c:pt idx="0">
                  <c:v>Vendor A</c:v>
                </c:pt>
                <c:pt idx="1">
                  <c:v>Vendor B</c:v>
                </c:pt>
                <c:pt idx="2">
                  <c:v>Vendor C</c:v>
                </c:pt>
                <c:pt idx="3">
                  <c:v>Vendor D</c:v>
                </c:pt>
                <c:pt idx="4">
                  <c:v>Vendor E</c:v>
                </c:pt>
              </c:strCache>
            </c:strRef>
          </c:cat>
          <c:val>
            <c:numRef>
              <c:f>'Data Analysis'!$Q$76:$Q$80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232-4AC3-A0A2-3DF9568B8F6D}"/>
            </c:ext>
          </c:extLst>
        </c:ser>
        <c:ser>
          <c:idx val="1"/>
          <c:order val="1"/>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Analysis'!$P$76:$P$80</c:f>
              <c:strCache>
                <c:ptCount val="5"/>
                <c:pt idx="0">
                  <c:v>Vendor A</c:v>
                </c:pt>
                <c:pt idx="1">
                  <c:v>Vendor B</c:v>
                </c:pt>
                <c:pt idx="2">
                  <c:v>Vendor C</c:v>
                </c:pt>
                <c:pt idx="3">
                  <c:v>Vendor D</c:v>
                </c:pt>
                <c:pt idx="4">
                  <c:v>Vendor E</c:v>
                </c:pt>
              </c:strCache>
            </c:strRef>
          </c:cat>
          <c:val>
            <c:numRef>
              <c:f>'Data Analysis'!$R$76:$R$80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1232-4AC3-A0A2-3DF9568B8F6D}"/>
            </c:ext>
          </c:extLst>
        </c:ser>
        <c:ser>
          <c:idx val="2"/>
          <c:order val="2"/>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Analysis'!$P$76:$P$80</c:f>
              <c:strCache>
                <c:ptCount val="5"/>
                <c:pt idx="0">
                  <c:v>Vendor A</c:v>
                </c:pt>
                <c:pt idx="1">
                  <c:v>Vendor B</c:v>
                </c:pt>
                <c:pt idx="2">
                  <c:v>Vendor C</c:v>
                </c:pt>
                <c:pt idx="3">
                  <c:v>Vendor D</c:v>
                </c:pt>
                <c:pt idx="4">
                  <c:v>Vendor E</c:v>
                </c:pt>
              </c:strCache>
            </c:strRef>
          </c:cat>
          <c:val>
            <c:numRef>
              <c:f>'Data Analysis'!$S$76:$S$80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1232-4AC3-A0A2-3DF9568B8F6D}"/>
            </c:ext>
          </c:extLst>
        </c:ser>
        <c:dLbls>
          <c:showLegendKey val="0"/>
          <c:showVal val="0"/>
          <c:showCatName val="0"/>
          <c:showSerName val="0"/>
          <c:showPercent val="0"/>
          <c:showBubbleSize val="0"/>
        </c:dLbls>
        <c:gapWidth val="219"/>
        <c:overlap val="-27"/>
        <c:axId val="1113906911"/>
        <c:axId val="1113904831"/>
      </c:barChart>
      <c:catAx>
        <c:axId val="111390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13904831"/>
        <c:crosses val="autoZero"/>
        <c:auto val="1"/>
        <c:lblAlgn val="ctr"/>
        <c:lblOffset val="100"/>
        <c:noMultiLvlLbl val="0"/>
      </c:catAx>
      <c:valAx>
        <c:axId val="1113904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13906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Number</a:t>
            </a:r>
            <a:r>
              <a:rPr lang="en-US" b="1" baseline="0"/>
              <a:t> of "Don't Know" Answers </a:t>
            </a:r>
          </a:p>
          <a:p>
            <a:pPr>
              <a:defRPr/>
            </a:pPr>
            <a:r>
              <a:rPr lang="en-US" b="1" baseline="0"/>
              <a:t>TeleSAFE Vendor Evaluations</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Analysis'!$Q$84</c:f>
              <c:strCache>
                <c:ptCount val="1"/>
                <c:pt idx="0">
                  <c:v>Total</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Analysis'!$P$85:$P$89</c:f>
              <c:strCache>
                <c:ptCount val="5"/>
                <c:pt idx="0">
                  <c:v>Vendor A</c:v>
                </c:pt>
                <c:pt idx="1">
                  <c:v>Vendor B</c:v>
                </c:pt>
                <c:pt idx="2">
                  <c:v>Vendor C</c:v>
                </c:pt>
                <c:pt idx="3">
                  <c:v>Vendor D</c:v>
                </c:pt>
                <c:pt idx="4">
                  <c:v>Vendor E</c:v>
                </c:pt>
              </c:strCache>
            </c:strRef>
          </c:cat>
          <c:val>
            <c:numRef>
              <c:f>'Data Analysis'!$Q$85:$Q$89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0ACB-4C58-BBBF-3B2ACF806C63}"/>
            </c:ext>
          </c:extLst>
        </c:ser>
        <c:dLbls>
          <c:showLegendKey val="0"/>
          <c:showVal val="0"/>
          <c:showCatName val="0"/>
          <c:showSerName val="0"/>
          <c:showPercent val="0"/>
          <c:showBubbleSize val="0"/>
        </c:dLbls>
        <c:gapWidth val="219"/>
        <c:overlap val="-27"/>
        <c:axId val="1003160623"/>
        <c:axId val="1003163535"/>
      </c:barChart>
      <c:catAx>
        <c:axId val="1003160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03163535"/>
        <c:crosses val="autoZero"/>
        <c:auto val="1"/>
        <c:lblAlgn val="ctr"/>
        <c:lblOffset val="100"/>
        <c:noMultiLvlLbl val="0"/>
      </c:catAx>
      <c:valAx>
        <c:axId val="10031635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03160623"/>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TeleSAFE PC Checklist Answer</a:t>
            </a:r>
            <a:r>
              <a:rPr lang="en-US" b="1" baseline="0"/>
              <a:t> Metrics</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Analysis'!$AH$5</c:f>
              <c:strCache>
                <c:ptCount val="1"/>
                <c:pt idx="0">
                  <c:v>Red</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Analysis'!$AG$6:$AG$8</c:f>
              <c:strCache>
                <c:ptCount val="3"/>
                <c:pt idx="0">
                  <c:v>Hardware Requirements</c:v>
                </c:pt>
                <c:pt idx="1">
                  <c:v>Software Requirements</c:v>
                </c:pt>
                <c:pt idx="2">
                  <c:v>Operational Requirements</c:v>
                </c:pt>
              </c:strCache>
            </c:strRef>
          </c:cat>
          <c:val>
            <c:numRef>
              <c:f>'Data Analysis'!$AH$6:$AH$8</c:f>
              <c:numCache>
                <c:formatCode>General</c:formatCode>
                <c:ptCount val="3"/>
                <c:pt idx="0">
                  <c:v>3</c:v>
                </c:pt>
                <c:pt idx="1">
                  <c:v>4</c:v>
                </c:pt>
                <c:pt idx="2">
                  <c:v>12</c:v>
                </c:pt>
              </c:numCache>
            </c:numRef>
          </c:val>
          <c:extLst>
            <c:ext xmlns:c16="http://schemas.microsoft.com/office/drawing/2014/chart" uri="{C3380CC4-5D6E-409C-BE32-E72D297353CC}">
              <c16:uniqueId val="{00000000-207A-4832-A183-0075A68F67B8}"/>
            </c:ext>
          </c:extLst>
        </c:ser>
        <c:ser>
          <c:idx val="1"/>
          <c:order val="1"/>
          <c:tx>
            <c:strRef>
              <c:f>'Data Analysis'!$AI$5</c:f>
              <c:strCache>
                <c:ptCount val="1"/>
                <c:pt idx="0">
                  <c:v>Green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Analysis'!$AG$6:$AG$8</c:f>
              <c:strCache>
                <c:ptCount val="3"/>
                <c:pt idx="0">
                  <c:v>Hardware Requirements</c:v>
                </c:pt>
                <c:pt idx="1">
                  <c:v>Software Requirements</c:v>
                </c:pt>
                <c:pt idx="2">
                  <c:v>Operational Requirements</c:v>
                </c:pt>
              </c:strCache>
            </c:strRef>
          </c:cat>
          <c:val>
            <c:numRef>
              <c:f>'Data Analysis'!$AI$6:$AI$8</c:f>
              <c:numCache>
                <c:formatCode>General</c:formatCode>
                <c:ptCount val="3"/>
                <c:pt idx="0">
                  <c:v>0</c:v>
                </c:pt>
                <c:pt idx="1">
                  <c:v>0</c:v>
                </c:pt>
                <c:pt idx="2">
                  <c:v>0</c:v>
                </c:pt>
              </c:numCache>
            </c:numRef>
          </c:val>
          <c:extLst>
            <c:ext xmlns:c16="http://schemas.microsoft.com/office/drawing/2014/chart" uri="{C3380CC4-5D6E-409C-BE32-E72D297353CC}">
              <c16:uniqueId val="{00000003-207A-4832-A183-0075A68F67B8}"/>
            </c:ext>
          </c:extLst>
        </c:ser>
        <c:dLbls>
          <c:showLegendKey val="0"/>
          <c:showVal val="0"/>
          <c:showCatName val="0"/>
          <c:showSerName val="0"/>
          <c:showPercent val="0"/>
          <c:showBubbleSize val="0"/>
        </c:dLbls>
        <c:gapWidth val="219"/>
        <c:overlap val="-27"/>
        <c:axId val="1003160623"/>
        <c:axId val="1003163535"/>
      </c:barChart>
      <c:catAx>
        <c:axId val="1003160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03163535"/>
        <c:crosses val="autoZero"/>
        <c:auto val="1"/>
        <c:lblAlgn val="ctr"/>
        <c:lblOffset val="100"/>
        <c:noMultiLvlLbl val="0"/>
      </c:catAx>
      <c:valAx>
        <c:axId val="10031635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03160623"/>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17318</xdr:colOff>
      <xdr:row>0</xdr:row>
      <xdr:rowOff>69272</xdr:rowOff>
    </xdr:from>
    <xdr:to>
      <xdr:col>11</xdr:col>
      <xdr:colOff>629631</xdr:colOff>
      <xdr:row>4</xdr:row>
      <xdr:rowOff>137737</xdr:rowOff>
    </xdr:to>
    <xdr:pic>
      <xdr:nvPicPr>
        <xdr:cNvPr id="5" name="Picture 4">
          <a:extLst>
            <a:ext uri="{FF2B5EF4-FFF2-40B4-BE49-F238E27FC236}">
              <a16:creationId xmlns:a16="http://schemas.microsoft.com/office/drawing/2014/main" id="{19427095-D223-464D-B19D-74D5761BAD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6409" y="69272"/>
          <a:ext cx="2434532" cy="813955"/>
        </a:xfrm>
        <a:prstGeom prst="rect">
          <a:avLst/>
        </a:prstGeom>
      </xdr:spPr>
    </xdr:pic>
    <xdr:clientData/>
  </xdr:twoCellAnchor>
  <xdr:twoCellAnchor editAs="oneCell">
    <xdr:from>
      <xdr:col>0</xdr:col>
      <xdr:colOff>1</xdr:colOff>
      <xdr:row>0</xdr:row>
      <xdr:rowOff>0</xdr:rowOff>
    </xdr:from>
    <xdr:to>
      <xdr:col>3</xdr:col>
      <xdr:colOff>479245</xdr:colOff>
      <xdr:row>4</xdr:row>
      <xdr:rowOff>155563</xdr:rowOff>
    </xdr:to>
    <xdr:pic>
      <xdr:nvPicPr>
        <xdr:cNvPr id="4" name="Picture 3">
          <a:extLst>
            <a:ext uri="{FF2B5EF4-FFF2-40B4-BE49-F238E27FC236}">
              <a16:creationId xmlns:a16="http://schemas.microsoft.com/office/drawing/2014/main" id="{14492D97-27BA-4A86-B76A-8FBE11AD65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2320018" cy="917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12988</xdr:colOff>
      <xdr:row>3</xdr:row>
      <xdr:rowOff>13853</xdr:rowOff>
    </xdr:from>
    <xdr:to>
      <xdr:col>9</xdr:col>
      <xdr:colOff>597476</xdr:colOff>
      <xdr:row>17</xdr:row>
      <xdr:rowOff>164522</xdr:rowOff>
    </xdr:to>
    <xdr:graphicFrame macro="">
      <xdr:nvGraphicFramePr>
        <xdr:cNvPr id="2" name="Chart 1">
          <a:extLst>
            <a:ext uri="{FF2B5EF4-FFF2-40B4-BE49-F238E27FC236}">
              <a16:creationId xmlns:a16="http://schemas.microsoft.com/office/drawing/2014/main" id="{A658C0C7-D59C-458E-83CE-95DB59E71A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4329</xdr:colOff>
      <xdr:row>19</xdr:row>
      <xdr:rowOff>5195</xdr:rowOff>
    </xdr:from>
    <xdr:to>
      <xdr:col>9</xdr:col>
      <xdr:colOff>588818</xdr:colOff>
      <xdr:row>33</xdr:row>
      <xdr:rowOff>164522</xdr:rowOff>
    </xdr:to>
    <xdr:graphicFrame macro="">
      <xdr:nvGraphicFramePr>
        <xdr:cNvPr id="9" name="Chart 8">
          <a:extLst>
            <a:ext uri="{FF2B5EF4-FFF2-40B4-BE49-F238E27FC236}">
              <a16:creationId xmlns:a16="http://schemas.microsoft.com/office/drawing/2014/main" id="{448149EB-0DDB-4D5E-92B1-FB33ED76BC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3</xdr:row>
      <xdr:rowOff>0</xdr:rowOff>
    </xdr:from>
    <xdr:to>
      <xdr:col>25</xdr:col>
      <xdr:colOff>584489</xdr:colOff>
      <xdr:row>17</xdr:row>
      <xdr:rowOff>159327</xdr:rowOff>
    </xdr:to>
    <xdr:graphicFrame macro="">
      <xdr:nvGraphicFramePr>
        <xdr:cNvPr id="10" name="Chart 9">
          <a:extLst>
            <a:ext uri="{FF2B5EF4-FFF2-40B4-BE49-F238E27FC236}">
              <a16:creationId xmlns:a16="http://schemas.microsoft.com/office/drawing/2014/main" id="{9AF0811B-7026-44F7-A869-4B3813D9C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BBAB-17BE-4027-BCCA-862900BC1690}">
  <dimension ref="A1:L23"/>
  <sheetViews>
    <sheetView showGridLines="0" tabSelected="1" zoomScale="160" zoomScaleNormal="160" workbookViewId="0">
      <selection activeCell="B10" sqref="B10:K10"/>
    </sheetView>
  </sheetViews>
  <sheetFormatPr defaultRowHeight="15" x14ac:dyDescent="0.25"/>
  <cols>
    <col min="12" max="12" width="10.28515625" customWidth="1"/>
  </cols>
  <sheetData>
    <row r="1" spans="1:12" x14ac:dyDescent="0.25">
      <c r="A1" s="99"/>
      <c r="B1" s="99"/>
      <c r="C1" s="99"/>
      <c r="D1" s="99"/>
      <c r="E1" s="99"/>
      <c r="I1" s="99"/>
      <c r="J1" s="99"/>
      <c r="K1" s="99"/>
      <c r="L1" s="99"/>
    </row>
    <row r="2" spans="1:12" x14ac:dyDescent="0.25">
      <c r="A2" s="99"/>
      <c r="B2" s="99"/>
      <c r="C2" s="99"/>
      <c r="D2" s="99"/>
      <c r="E2" s="99"/>
      <c r="I2" s="99"/>
      <c r="J2" s="99"/>
      <c r="K2" s="99"/>
      <c r="L2" s="99"/>
    </row>
    <row r="3" spans="1:12" x14ac:dyDescent="0.25">
      <c r="A3" s="99"/>
      <c r="B3" s="99"/>
      <c r="C3" s="99"/>
      <c r="D3" s="99"/>
      <c r="E3" s="99"/>
      <c r="I3" s="99"/>
      <c r="J3" s="99"/>
      <c r="K3" s="99"/>
      <c r="L3" s="99"/>
    </row>
    <row r="4" spans="1:12" x14ac:dyDescent="0.25">
      <c r="A4" s="99"/>
      <c r="B4" s="99"/>
      <c r="C4" s="99"/>
      <c r="D4" s="99"/>
      <c r="E4" s="99"/>
      <c r="I4" s="99"/>
      <c r="J4" s="99"/>
      <c r="K4" s="99"/>
      <c r="L4" s="99"/>
    </row>
    <row r="5" spans="1:12" x14ac:dyDescent="0.25">
      <c r="A5" s="99"/>
      <c r="B5" s="99"/>
      <c r="C5" s="99"/>
      <c r="D5" s="99"/>
      <c r="E5" s="99"/>
      <c r="I5" s="99"/>
      <c r="J5" s="99"/>
      <c r="K5" s="99"/>
      <c r="L5" s="99"/>
    </row>
    <row r="6" spans="1:12" x14ac:dyDescent="0.25">
      <c r="A6" s="81"/>
      <c r="B6" s="76"/>
      <c r="C6" s="76"/>
      <c r="D6" s="76"/>
      <c r="E6" s="76"/>
      <c r="F6" s="76"/>
      <c r="G6" s="76"/>
      <c r="H6" s="76"/>
      <c r="I6" s="76"/>
      <c r="J6" s="76"/>
      <c r="K6" s="76"/>
      <c r="L6" s="77"/>
    </row>
    <row r="7" spans="1:12" x14ac:dyDescent="0.25">
      <c r="A7" s="82"/>
      <c r="B7" s="100" t="s">
        <v>156</v>
      </c>
      <c r="C7" s="100"/>
      <c r="D7" s="100"/>
      <c r="E7" s="100"/>
      <c r="F7" s="100"/>
      <c r="G7" s="100"/>
      <c r="H7" s="100"/>
      <c r="I7" s="100"/>
      <c r="J7" s="100"/>
      <c r="K7" s="100"/>
      <c r="L7" s="78"/>
    </row>
    <row r="8" spans="1:12" ht="87.75" customHeight="1" x14ac:dyDescent="0.25">
      <c r="A8" s="82"/>
      <c r="B8" s="97" t="s">
        <v>178</v>
      </c>
      <c r="C8" s="97"/>
      <c r="D8" s="97"/>
      <c r="E8" s="97"/>
      <c r="F8" s="97"/>
      <c r="G8" s="97"/>
      <c r="H8" s="97"/>
      <c r="I8" s="97"/>
      <c r="J8" s="97"/>
      <c r="K8" s="97"/>
      <c r="L8" s="78"/>
    </row>
    <row r="9" spans="1:12" x14ac:dyDescent="0.25">
      <c r="A9" s="82"/>
      <c r="B9" s="75"/>
      <c r="C9" s="75"/>
      <c r="D9" s="75"/>
      <c r="E9" s="75"/>
      <c r="F9" s="75"/>
      <c r="G9" s="75"/>
      <c r="H9" s="75"/>
      <c r="I9" s="75"/>
      <c r="J9" s="75"/>
      <c r="K9" s="75"/>
      <c r="L9" s="78"/>
    </row>
    <row r="10" spans="1:12" ht="75" customHeight="1" x14ac:dyDescent="0.25">
      <c r="A10" s="82"/>
      <c r="B10" s="97" t="s">
        <v>179</v>
      </c>
      <c r="C10" s="97"/>
      <c r="D10" s="97"/>
      <c r="E10" s="97"/>
      <c r="F10" s="97"/>
      <c r="G10" s="97"/>
      <c r="H10" s="97"/>
      <c r="I10" s="97"/>
      <c r="J10" s="97"/>
      <c r="K10" s="97"/>
      <c r="L10" s="78"/>
    </row>
    <row r="11" spans="1:12" x14ac:dyDescent="0.25">
      <c r="A11" s="82"/>
      <c r="B11" s="75"/>
      <c r="C11" s="75"/>
      <c r="D11" s="75"/>
      <c r="E11" s="75"/>
      <c r="F11" s="75"/>
      <c r="G11" s="75"/>
      <c r="H11" s="75"/>
      <c r="I11" s="75"/>
      <c r="J11" s="75"/>
      <c r="K11" s="75"/>
      <c r="L11" s="78"/>
    </row>
    <row r="12" spans="1:12" ht="36" customHeight="1" x14ac:dyDescent="0.25">
      <c r="A12" s="82"/>
      <c r="B12" s="97" t="s">
        <v>157</v>
      </c>
      <c r="C12" s="97"/>
      <c r="D12" s="97"/>
      <c r="E12" s="97"/>
      <c r="F12" s="97"/>
      <c r="G12" s="97"/>
      <c r="H12" s="97"/>
      <c r="I12" s="97"/>
      <c r="J12" s="97"/>
      <c r="K12" s="97"/>
      <c r="L12" s="78"/>
    </row>
    <row r="13" spans="1:12" x14ac:dyDescent="0.25">
      <c r="A13" s="82"/>
      <c r="B13" s="20"/>
      <c r="C13" s="20"/>
      <c r="D13" s="20"/>
      <c r="E13" s="20"/>
      <c r="F13" s="20"/>
      <c r="G13" s="20"/>
      <c r="H13" s="20"/>
      <c r="I13" s="20"/>
      <c r="J13" s="20"/>
      <c r="K13" s="20"/>
      <c r="L13" s="78"/>
    </row>
    <row r="14" spans="1:12" ht="33.75" customHeight="1" x14ac:dyDescent="0.25">
      <c r="A14" s="82"/>
      <c r="B14" s="97" t="s">
        <v>158</v>
      </c>
      <c r="C14" s="97"/>
      <c r="D14" s="97"/>
      <c r="E14" s="97"/>
      <c r="F14" s="97"/>
      <c r="G14" s="97"/>
      <c r="H14" s="97"/>
      <c r="I14" s="97"/>
      <c r="J14" s="97"/>
      <c r="K14" s="97"/>
      <c r="L14" s="78"/>
    </row>
    <row r="15" spans="1:12" x14ac:dyDescent="0.25">
      <c r="A15" s="82"/>
      <c r="B15" s="20"/>
      <c r="C15" s="20"/>
      <c r="D15" s="20"/>
      <c r="E15" s="20"/>
      <c r="F15" s="20"/>
      <c r="G15" s="20"/>
      <c r="H15" s="20"/>
      <c r="I15" s="20"/>
      <c r="J15" s="20"/>
      <c r="K15" s="20"/>
      <c r="L15" s="78"/>
    </row>
    <row r="16" spans="1:12" ht="30" customHeight="1" x14ac:dyDescent="0.25">
      <c r="A16" s="82"/>
      <c r="B16" s="97" t="s">
        <v>159</v>
      </c>
      <c r="C16" s="97"/>
      <c r="D16" s="97"/>
      <c r="E16" s="97"/>
      <c r="F16" s="97"/>
      <c r="G16" s="97"/>
      <c r="H16" s="97"/>
      <c r="I16" s="97"/>
      <c r="J16" s="97"/>
      <c r="K16" s="97"/>
      <c r="L16" s="78"/>
    </row>
    <row r="17" spans="1:12" x14ac:dyDescent="0.25">
      <c r="A17" s="82"/>
      <c r="B17" s="20"/>
      <c r="C17" s="20"/>
      <c r="D17" s="20"/>
      <c r="E17" s="20"/>
      <c r="F17" s="20"/>
      <c r="G17" s="20"/>
      <c r="H17" s="20"/>
      <c r="I17" s="20"/>
      <c r="J17" s="20"/>
      <c r="K17" s="20"/>
      <c r="L17" s="78"/>
    </row>
    <row r="18" spans="1:12" x14ac:dyDescent="0.25">
      <c r="A18" s="82"/>
      <c r="B18" s="98" t="s">
        <v>160</v>
      </c>
      <c r="C18" s="98"/>
      <c r="D18" s="98"/>
      <c r="E18" s="98"/>
      <c r="F18" s="98"/>
      <c r="G18" s="98"/>
      <c r="H18" s="98"/>
      <c r="I18" s="98"/>
      <c r="J18" s="98"/>
      <c r="K18" s="98"/>
      <c r="L18" s="78"/>
    </row>
    <row r="19" spans="1:12" x14ac:dyDescent="0.25">
      <c r="A19" s="82"/>
      <c r="B19" s="20"/>
      <c r="C19" s="20"/>
      <c r="D19" s="20"/>
      <c r="E19" s="20"/>
      <c r="F19" s="20"/>
      <c r="G19" s="20"/>
      <c r="H19" s="20"/>
      <c r="I19" s="20"/>
      <c r="J19" s="20"/>
      <c r="K19" s="20"/>
      <c r="L19" s="78"/>
    </row>
    <row r="20" spans="1:12" ht="30.75" customHeight="1" x14ac:dyDescent="0.25">
      <c r="A20" s="82"/>
      <c r="B20" s="97" t="s">
        <v>161</v>
      </c>
      <c r="C20" s="97"/>
      <c r="D20" s="97"/>
      <c r="E20" s="97"/>
      <c r="F20" s="97"/>
      <c r="G20" s="97"/>
      <c r="H20" s="97"/>
      <c r="I20" s="97"/>
      <c r="J20" s="97"/>
      <c r="K20" s="97"/>
      <c r="L20" s="78"/>
    </row>
    <row r="21" spans="1:12" x14ac:dyDescent="0.25">
      <c r="A21" s="83"/>
      <c r="B21" s="79"/>
      <c r="C21" s="79"/>
      <c r="D21" s="79"/>
      <c r="E21" s="79"/>
      <c r="F21" s="79"/>
      <c r="G21" s="79"/>
      <c r="H21" s="79"/>
      <c r="I21" s="79"/>
      <c r="J21" s="79"/>
      <c r="K21" s="79"/>
      <c r="L21" s="80"/>
    </row>
    <row r="22" spans="1:12" x14ac:dyDescent="0.25">
      <c r="A22" s="95" t="s">
        <v>167</v>
      </c>
      <c r="B22" s="95"/>
      <c r="C22" s="95"/>
      <c r="D22" s="95"/>
      <c r="E22" s="95"/>
      <c r="F22" s="95"/>
      <c r="G22" s="95"/>
      <c r="H22" s="95"/>
      <c r="I22" s="95"/>
      <c r="J22" s="95"/>
      <c r="K22" s="95"/>
      <c r="L22" s="95"/>
    </row>
    <row r="23" spans="1:12" x14ac:dyDescent="0.25">
      <c r="A23" s="96"/>
      <c r="B23" s="96"/>
      <c r="C23" s="96"/>
      <c r="D23" s="96"/>
      <c r="E23" s="96"/>
      <c r="F23" s="96"/>
      <c r="G23" s="96"/>
      <c r="H23" s="96"/>
      <c r="I23" s="96"/>
      <c r="J23" s="96"/>
      <c r="K23" s="96"/>
      <c r="L23" s="96"/>
    </row>
  </sheetData>
  <sheetProtection algorithmName="SHA-512" hashValue="++i7BE2G1T4BP62oJk+S3vwWXHxxHuS0QHIR/qqjKyg3IKXearYVjy673SZKjU7BNE5SBVkeN0O41hYAW1pZlA==" saltValue="4FD9efHyIiU3aqlE2pTB8A==" spinCount="100000" sheet="1" objects="1" scenarios="1" selectLockedCells="1"/>
  <mergeCells count="11">
    <mergeCell ref="A22:L23"/>
    <mergeCell ref="B16:K16"/>
    <mergeCell ref="B18:K18"/>
    <mergeCell ref="B20:K20"/>
    <mergeCell ref="A1:E5"/>
    <mergeCell ref="I1:L5"/>
    <mergeCell ref="B7:K7"/>
    <mergeCell ref="B8:K8"/>
    <mergeCell ref="B10:K10"/>
    <mergeCell ref="B12:K12"/>
    <mergeCell ref="B14:K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showGridLines="0" zoomScale="130" zoomScaleNormal="130" workbookViewId="0">
      <pane ySplit="1" topLeftCell="A2" activePane="bottomLeft" state="frozen"/>
      <selection pane="bottomLeft" activeCell="C3" sqref="C3"/>
    </sheetView>
  </sheetViews>
  <sheetFormatPr defaultRowHeight="15" x14ac:dyDescent="0.25"/>
  <cols>
    <col min="1" max="1" width="16.42578125" customWidth="1"/>
    <col min="2" max="2" width="74.28515625" customWidth="1"/>
    <col min="3" max="8" width="9.5703125" customWidth="1"/>
  </cols>
  <sheetData>
    <row r="1" spans="1:10" ht="74.25" customHeight="1" x14ac:dyDescent="0.25">
      <c r="B1" s="17"/>
      <c r="C1" s="16"/>
      <c r="D1" s="89" t="s">
        <v>7</v>
      </c>
      <c r="E1" s="89" t="s">
        <v>8</v>
      </c>
      <c r="F1" s="89" t="s">
        <v>9</v>
      </c>
      <c r="G1" s="89" t="s">
        <v>10</v>
      </c>
      <c r="H1" s="89" t="s">
        <v>11</v>
      </c>
      <c r="I1" s="90"/>
      <c r="J1" s="90"/>
    </row>
    <row r="2" spans="1:10" x14ac:dyDescent="0.25">
      <c r="A2" s="2" t="s">
        <v>1</v>
      </c>
      <c r="B2" s="9"/>
      <c r="C2" s="13"/>
      <c r="D2" s="15"/>
      <c r="E2" s="15"/>
      <c r="F2" s="15"/>
      <c r="G2" s="15"/>
      <c r="H2" s="15"/>
    </row>
    <row r="3" spans="1:10" ht="30" x14ac:dyDescent="0.25">
      <c r="B3" s="1" t="s">
        <v>102</v>
      </c>
      <c r="C3" s="91"/>
      <c r="D3" s="12"/>
      <c r="E3" s="12"/>
      <c r="F3" s="12"/>
      <c r="G3" s="12"/>
      <c r="H3" s="12"/>
    </row>
    <row r="4" spans="1:10" x14ac:dyDescent="0.25">
      <c r="B4" s="7" t="s">
        <v>28</v>
      </c>
      <c r="C4" s="91"/>
      <c r="D4" s="12"/>
      <c r="E4" s="12"/>
      <c r="F4" s="12"/>
      <c r="G4" s="12"/>
      <c r="H4" s="12"/>
    </row>
    <row r="5" spans="1:10" x14ac:dyDescent="0.25">
      <c r="B5" s="1" t="s">
        <v>29</v>
      </c>
      <c r="C5" s="91"/>
      <c r="D5" s="12"/>
      <c r="E5" s="12"/>
      <c r="F5" s="12"/>
      <c r="G5" s="12"/>
      <c r="H5" s="12"/>
    </row>
    <row r="6" spans="1:10" x14ac:dyDescent="0.25">
      <c r="A6" s="2" t="s">
        <v>0</v>
      </c>
      <c r="B6" s="9"/>
      <c r="C6" s="13"/>
      <c r="D6" s="14"/>
      <c r="E6" s="14"/>
      <c r="F6" s="14"/>
      <c r="G6" s="14"/>
      <c r="H6" s="14"/>
    </row>
    <row r="7" spans="1:10" x14ac:dyDescent="0.25">
      <c r="B7" s="96" t="s">
        <v>30</v>
      </c>
      <c r="C7" s="104"/>
      <c r="D7" s="92"/>
      <c r="E7" s="92"/>
      <c r="F7" s="92"/>
      <c r="G7" s="92"/>
      <c r="H7" s="92"/>
    </row>
    <row r="8" spans="1:10" x14ac:dyDescent="0.25">
      <c r="B8" s="105" t="s">
        <v>31</v>
      </c>
      <c r="C8" s="106"/>
      <c r="D8" s="93"/>
      <c r="E8" s="93"/>
      <c r="F8" s="93"/>
      <c r="G8" s="93"/>
      <c r="H8" s="94"/>
    </row>
    <row r="9" spans="1:10" x14ac:dyDescent="0.25">
      <c r="B9" s="96" t="s">
        <v>103</v>
      </c>
      <c r="C9" s="104"/>
      <c r="D9" s="93"/>
      <c r="E9" s="93"/>
      <c r="F9" s="93"/>
      <c r="G9" s="93"/>
      <c r="H9" s="94"/>
    </row>
    <row r="10" spans="1:10" x14ac:dyDescent="0.25">
      <c r="B10" s="105" t="s">
        <v>33</v>
      </c>
      <c r="C10" s="106"/>
      <c r="D10" s="93"/>
      <c r="E10" s="93"/>
      <c r="F10" s="93"/>
      <c r="G10" s="93"/>
      <c r="H10" s="94"/>
    </row>
    <row r="11" spans="1:10" x14ac:dyDescent="0.25">
      <c r="B11" s="96" t="s">
        <v>34</v>
      </c>
      <c r="C11" s="104"/>
      <c r="D11" s="94"/>
      <c r="E11" s="94"/>
      <c r="F11" s="94"/>
      <c r="G11" s="94"/>
      <c r="H11" s="94"/>
    </row>
    <row r="12" spans="1:10" ht="14.1" customHeight="1" x14ac:dyDescent="0.25">
      <c r="B12" s="105" t="s">
        <v>35</v>
      </c>
      <c r="C12" s="106"/>
      <c r="D12" s="94"/>
      <c r="E12" s="94"/>
      <c r="F12" s="94"/>
      <c r="G12" s="94"/>
      <c r="H12" s="94"/>
    </row>
    <row r="13" spans="1:10" ht="30" customHeight="1" x14ac:dyDescent="0.25">
      <c r="B13" s="96" t="s">
        <v>104</v>
      </c>
      <c r="C13" s="104"/>
      <c r="D13" s="93"/>
      <c r="E13" s="93"/>
      <c r="F13" s="93"/>
      <c r="G13" s="93"/>
      <c r="H13" s="94"/>
    </row>
    <row r="14" spans="1:10" s="84" customFormat="1" ht="30" customHeight="1" x14ac:dyDescent="0.25">
      <c r="B14" s="87" t="s">
        <v>164</v>
      </c>
      <c r="C14" s="88"/>
      <c r="D14" s="93"/>
      <c r="E14" s="93"/>
      <c r="F14" s="93"/>
      <c r="G14" s="93"/>
      <c r="H14" s="94"/>
    </row>
    <row r="15" spans="1:10" s="84" customFormat="1" ht="30" customHeight="1" x14ac:dyDescent="0.25">
      <c r="B15" s="85" t="s">
        <v>165</v>
      </c>
      <c r="C15" s="86"/>
      <c r="D15" s="93"/>
      <c r="E15" s="93"/>
      <c r="F15" s="93"/>
      <c r="G15" s="93"/>
      <c r="H15" s="94"/>
    </row>
    <row r="16" spans="1:10" ht="46.5" customHeight="1" x14ac:dyDescent="0.25">
      <c r="B16" s="107" t="s">
        <v>168</v>
      </c>
      <c r="C16" s="108"/>
      <c r="D16" s="93"/>
      <c r="E16" s="93"/>
      <c r="F16" s="93"/>
      <c r="G16" s="93"/>
      <c r="H16" s="94"/>
    </row>
    <row r="17" spans="1:8" ht="30" x14ac:dyDescent="0.25">
      <c r="A17" s="10" t="s">
        <v>13</v>
      </c>
      <c r="B17" s="101"/>
      <c r="C17" s="102"/>
      <c r="D17" s="102"/>
      <c r="E17" s="102"/>
      <c r="F17" s="102"/>
      <c r="G17" s="102"/>
      <c r="H17" s="103"/>
    </row>
    <row r="18" spans="1:8" ht="29.25" customHeight="1" x14ac:dyDescent="0.25">
      <c r="B18" s="96" t="s">
        <v>107</v>
      </c>
      <c r="C18" s="104"/>
      <c r="D18" s="94"/>
      <c r="E18" s="94"/>
      <c r="F18" s="94"/>
      <c r="G18" s="94"/>
      <c r="H18" s="94"/>
    </row>
    <row r="19" spans="1:8" ht="30" customHeight="1" x14ac:dyDescent="0.25">
      <c r="B19" s="105" t="s">
        <v>169</v>
      </c>
      <c r="C19" s="106"/>
      <c r="D19" s="94"/>
      <c r="E19" s="94"/>
      <c r="F19" s="94"/>
      <c r="G19" s="94"/>
      <c r="H19" s="94"/>
    </row>
    <row r="20" spans="1:8" ht="30" customHeight="1" x14ac:dyDescent="0.25">
      <c r="B20" s="109" t="s">
        <v>108</v>
      </c>
      <c r="C20" s="110"/>
      <c r="D20" s="94"/>
      <c r="E20" s="94"/>
      <c r="F20" s="94"/>
      <c r="G20" s="94"/>
      <c r="H20" s="94"/>
    </row>
    <row r="21" spans="1:8" x14ac:dyDescent="0.25">
      <c r="B21" s="105" t="s">
        <v>19</v>
      </c>
      <c r="C21" s="106"/>
      <c r="D21" s="94"/>
      <c r="E21" s="94"/>
      <c r="F21" s="94"/>
      <c r="G21" s="94"/>
      <c r="H21" s="94"/>
    </row>
    <row r="22" spans="1:8" ht="32.25" customHeight="1" x14ac:dyDescent="0.25">
      <c r="B22" s="109" t="s">
        <v>170</v>
      </c>
      <c r="C22" s="110"/>
      <c r="D22" s="94"/>
      <c r="E22" s="94"/>
      <c r="F22" s="94"/>
      <c r="G22" s="94"/>
      <c r="H22" s="94"/>
    </row>
    <row r="23" spans="1:8" ht="30" customHeight="1" x14ac:dyDescent="0.25">
      <c r="B23" s="105" t="s">
        <v>109</v>
      </c>
      <c r="C23" s="106"/>
      <c r="D23" s="94"/>
      <c r="E23" s="94"/>
      <c r="F23" s="94"/>
      <c r="G23" s="94"/>
      <c r="H23" s="94"/>
    </row>
    <row r="24" spans="1:8" ht="30" customHeight="1" x14ac:dyDescent="0.25">
      <c r="B24" s="109" t="s">
        <v>110</v>
      </c>
      <c r="C24" s="110"/>
      <c r="D24" s="94"/>
      <c r="E24" s="94"/>
      <c r="F24" s="94"/>
      <c r="G24" s="94"/>
      <c r="H24" s="94"/>
    </row>
    <row r="25" spans="1:8" ht="30" customHeight="1" x14ac:dyDescent="0.25">
      <c r="B25" s="105" t="s">
        <v>111</v>
      </c>
      <c r="C25" s="106"/>
      <c r="D25" s="94"/>
      <c r="E25" s="94"/>
      <c r="F25" s="94"/>
      <c r="G25" s="94"/>
      <c r="H25" s="94"/>
    </row>
    <row r="26" spans="1:8" ht="30" customHeight="1" x14ac:dyDescent="0.25">
      <c r="B26" s="109" t="s">
        <v>112</v>
      </c>
      <c r="C26" s="110"/>
      <c r="D26" s="94"/>
      <c r="E26" s="94"/>
      <c r="F26" s="94"/>
      <c r="G26" s="94"/>
      <c r="H26" s="94"/>
    </row>
    <row r="27" spans="1:8" ht="30" customHeight="1" x14ac:dyDescent="0.25">
      <c r="B27" s="105" t="s">
        <v>113</v>
      </c>
      <c r="C27" s="106"/>
      <c r="D27" s="94"/>
      <c r="E27" s="94"/>
      <c r="F27" s="94"/>
      <c r="G27" s="94"/>
      <c r="H27" s="94"/>
    </row>
    <row r="28" spans="1:8" ht="30" customHeight="1" x14ac:dyDescent="0.25">
      <c r="B28" s="109" t="s">
        <v>171</v>
      </c>
      <c r="C28" s="110"/>
      <c r="D28" s="94"/>
      <c r="E28" s="94"/>
      <c r="F28" s="94"/>
      <c r="G28" s="94"/>
      <c r="H28" s="94"/>
    </row>
    <row r="29" spans="1:8" ht="30" customHeight="1" x14ac:dyDescent="0.25">
      <c r="B29" s="105" t="s">
        <v>114</v>
      </c>
      <c r="C29" s="106"/>
      <c r="D29" s="94"/>
      <c r="E29" s="94"/>
      <c r="F29" s="94"/>
      <c r="G29" s="94"/>
      <c r="H29" s="94"/>
    </row>
    <row r="30" spans="1:8" ht="30" customHeight="1" x14ac:dyDescent="0.25">
      <c r="B30" s="109" t="s">
        <v>115</v>
      </c>
      <c r="C30" s="110"/>
      <c r="D30" s="94"/>
      <c r="E30" s="94"/>
      <c r="F30" s="94"/>
      <c r="G30" s="94"/>
      <c r="H30" s="94"/>
    </row>
    <row r="31" spans="1:8" ht="30" customHeight="1" x14ac:dyDescent="0.25">
      <c r="B31" s="105" t="s">
        <v>117</v>
      </c>
      <c r="C31" s="106"/>
      <c r="D31" s="94"/>
      <c r="E31" s="94"/>
      <c r="F31" s="94"/>
      <c r="G31" s="94"/>
      <c r="H31" s="94"/>
    </row>
    <row r="32" spans="1:8" x14ac:dyDescent="0.25">
      <c r="A32" s="2" t="s">
        <v>2</v>
      </c>
      <c r="B32" s="101"/>
      <c r="C32" s="102"/>
      <c r="D32" s="102"/>
      <c r="E32" s="102"/>
      <c r="F32" s="102"/>
      <c r="G32" s="102"/>
      <c r="H32" s="103"/>
    </row>
    <row r="33" spans="1:8" ht="30" customHeight="1" x14ac:dyDescent="0.25">
      <c r="B33" s="96" t="s">
        <v>22</v>
      </c>
      <c r="C33" s="104"/>
      <c r="D33" s="94"/>
      <c r="E33" s="94"/>
      <c r="F33" s="94"/>
      <c r="G33" s="94"/>
      <c r="H33" s="94"/>
    </row>
    <row r="34" spans="1:8" ht="30" customHeight="1" x14ac:dyDescent="0.25">
      <c r="B34" s="105" t="s">
        <v>39</v>
      </c>
      <c r="C34" s="106"/>
      <c r="D34" s="94"/>
      <c r="E34" s="94"/>
      <c r="F34" s="94"/>
      <c r="G34" s="94"/>
      <c r="H34" s="94"/>
    </row>
    <row r="35" spans="1:8" ht="30" customHeight="1" x14ac:dyDescent="0.25">
      <c r="B35" s="96" t="s">
        <v>116</v>
      </c>
      <c r="C35" s="104"/>
      <c r="D35" s="94"/>
      <c r="E35" s="94"/>
      <c r="F35" s="94"/>
      <c r="G35" s="94"/>
      <c r="H35" s="94"/>
    </row>
    <row r="36" spans="1:8" ht="30" customHeight="1" x14ac:dyDescent="0.25">
      <c r="B36" s="105" t="s">
        <v>24</v>
      </c>
      <c r="C36" s="106"/>
      <c r="D36" s="94"/>
      <c r="E36" s="94"/>
      <c r="F36" s="94"/>
      <c r="G36" s="94"/>
      <c r="H36" s="94"/>
    </row>
    <row r="37" spans="1:8" ht="30" x14ac:dyDescent="0.25">
      <c r="A37" s="3" t="s">
        <v>3</v>
      </c>
      <c r="B37" s="101"/>
      <c r="C37" s="102"/>
      <c r="D37" s="102"/>
      <c r="E37" s="102"/>
      <c r="F37" s="102"/>
      <c r="G37" s="102"/>
      <c r="H37" s="103"/>
    </row>
    <row r="38" spans="1:8" ht="30" customHeight="1" x14ac:dyDescent="0.25">
      <c r="B38" s="96" t="s">
        <v>40</v>
      </c>
      <c r="C38" s="104"/>
      <c r="D38" s="94"/>
      <c r="E38" s="94"/>
      <c r="F38" s="94"/>
      <c r="G38" s="94"/>
      <c r="H38" s="94"/>
    </row>
    <row r="39" spans="1:8" x14ac:dyDescent="0.25">
      <c r="B39" s="111" t="s">
        <v>50</v>
      </c>
      <c r="C39" s="112"/>
      <c r="D39" s="94"/>
      <c r="E39" s="94"/>
      <c r="F39" s="94"/>
      <c r="G39" s="94"/>
      <c r="H39" s="94"/>
    </row>
    <row r="40" spans="1:8" x14ac:dyDescent="0.25">
      <c r="B40" s="113" t="s">
        <v>41</v>
      </c>
      <c r="C40" s="114"/>
      <c r="D40" s="94"/>
      <c r="E40" s="94"/>
      <c r="F40" s="94"/>
      <c r="G40" s="94"/>
      <c r="H40" s="94"/>
    </row>
    <row r="41" spans="1:8" x14ac:dyDescent="0.25">
      <c r="B41" s="111" t="s">
        <v>42</v>
      </c>
      <c r="C41" s="112"/>
      <c r="D41" s="94"/>
      <c r="E41" s="94"/>
      <c r="F41" s="94"/>
      <c r="G41" s="94"/>
      <c r="H41" s="94"/>
    </row>
    <row r="42" spans="1:8" x14ac:dyDescent="0.25">
      <c r="B42" s="113" t="s">
        <v>51</v>
      </c>
      <c r="C42" s="114"/>
      <c r="D42" s="94"/>
      <c r="E42" s="94"/>
      <c r="F42" s="94"/>
      <c r="G42" s="94"/>
      <c r="H42" s="94"/>
    </row>
    <row r="43" spans="1:8" x14ac:dyDescent="0.25">
      <c r="B43" s="111" t="s">
        <v>52</v>
      </c>
      <c r="C43" s="112"/>
      <c r="D43" s="94"/>
      <c r="E43" s="94"/>
      <c r="F43" s="94"/>
      <c r="G43" s="94"/>
      <c r="H43" s="94"/>
    </row>
    <row r="44" spans="1:8" ht="30" x14ac:dyDescent="0.25">
      <c r="A44" s="3" t="s">
        <v>4</v>
      </c>
      <c r="B44" s="101"/>
      <c r="C44" s="102"/>
      <c r="D44" s="102"/>
      <c r="E44" s="102"/>
      <c r="F44" s="102"/>
      <c r="G44" s="102"/>
      <c r="H44" s="103"/>
    </row>
    <row r="45" spans="1:8" ht="45" customHeight="1" x14ac:dyDescent="0.25">
      <c r="B45" s="96" t="s">
        <v>118</v>
      </c>
      <c r="C45" s="104"/>
      <c r="D45" s="94"/>
      <c r="E45" s="94"/>
      <c r="F45" s="94"/>
      <c r="G45" s="94"/>
      <c r="H45" s="94"/>
    </row>
    <row r="46" spans="1:8" ht="30" customHeight="1" x14ac:dyDescent="0.25">
      <c r="B46" s="105" t="s">
        <v>172</v>
      </c>
      <c r="C46" s="106"/>
      <c r="D46" s="94"/>
      <c r="E46" s="94"/>
      <c r="F46" s="94"/>
      <c r="G46" s="94"/>
      <c r="H46" s="94"/>
    </row>
    <row r="47" spans="1:8" x14ac:dyDescent="0.25">
      <c r="A47" s="6"/>
      <c r="B47" s="115"/>
      <c r="C47" s="116"/>
      <c r="D47" s="116"/>
      <c r="E47" s="116"/>
      <c r="F47" s="116"/>
      <c r="G47" s="116"/>
      <c r="H47" s="116"/>
    </row>
    <row r="48" spans="1:8" x14ac:dyDescent="0.25">
      <c r="A48" s="96" t="s">
        <v>167</v>
      </c>
      <c r="B48" s="96"/>
      <c r="C48" s="96"/>
      <c r="D48" s="96"/>
      <c r="E48" s="96"/>
      <c r="F48" s="96"/>
      <c r="G48" s="96"/>
      <c r="H48" s="96"/>
    </row>
    <row r="49" spans="1:8" ht="20.25" customHeight="1" x14ac:dyDescent="0.25">
      <c r="A49" s="96"/>
      <c r="B49" s="96"/>
      <c r="C49" s="96"/>
      <c r="D49" s="96"/>
      <c r="E49" s="96"/>
      <c r="F49" s="96"/>
      <c r="G49" s="96"/>
      <c r="H49" s="96"/>
    </row>
  </sheetData>
  <sheetProtection algorithmName="SHA-512" hashValue="UlRBMwRA1iLzQ8F1R3Chll51Yo307OmMH5h/qp0l9yefgLGUrqHzQP2fh287HLBo9hAAsPucBJAVtKNBR/evow==" saltValue="U73jFKjFykvfEclfWZVSgA==" spinCount="100000" sheet="1" objects="1" scenarios="1" selectLockedCells="1"/>
  <mergeCells count="40">
    <mergeCell ref="A48:H49"/>
    <mergeCell ref="B38:C38"/>
    <mergeCell ref="B39:C39"/>
    <mergeCell ref="B46:C46"/>
    <mergeCell ref="B40:C40"/>
    <mergeCell ref="B41:C41"/>
    <mergeCell ref="B42:C42"/>
    <mergeCell ref="B43:C43"/>
    <mergeCell ref="B45:C45"/>
    <mergeCell ref="B44:H44"/>
    <mergeCell ref="B47:H47"/>
    <mergeCell ref="B37:H37"/>
    <mergeCell ref="B23:C23"/>
    <mergeCell ref="B24:C24"/>
    <mergeCell ref="B25:C25"/>
    <mergeCell ref="B26:C26"/>
    <mergeCell ref="B27:C27"/>
    <mergeCell ref="B28:C28"/>
    <mergeCell ref="B29:C29"/>
    <mergeCell ref="B30:C30"/>
    <mergeCell ref="B31:C31"/>
    <mergeCell ref="B33:C33"/>
    <mergeCell ref="B34:C34"/>
    <mergeCell ref="B35:C35"/>
    <mergeCell ref="B36:C36"/>
    <mergeCell ref="B17:H17"/>
    <mergeCell ref="B32:H32"/>
    <mergeCell ref="B7:C7"/>
    <mergeCell ref="B8:C8"/>
    <mergeCell ref="B9:C9"/>
    <mergeCell ref="B10:C10"/>
    <mergeCell ref="B11:C11"/>
    <mergeCell ref="B12:C12"/>
    <mergeCell ref="B13:C13"/>
    <mergeCell ref="B16:C16"/>
    <mergeCell ref="B18:C18"/>
    <mergeCell ref="B19:C19"/>
    <mergeCell ref="B20:C20"/>
    <mergeCell ref="B21:C21"/>
    <mergeCell ref="B22:C22"/>
  </mergeCells>
  <phoneticPr fontId="5" type="noConversion"/>
  <conditionalFormatting sqref="C3">
    <cfRule type="expression" dxfId="254" priority="287">
      <formula>C3="No"</formula>
    </cfRule>
    <cfRule type="expression" dxfId="253" priority="288">
      <formula>C3="Yes"</formula>
    </cfRule>
  </conditionalFormatting>
  <conditionalFormatting sqref="D3:H5">
    <cfRule type="expression" dxfId="252" priority="285">
      <formula>D3="No"</formula>
    </cfRule>
    <cfRule type="expression" dxfId="251" priority="286">
      <formula>D3="Yes"</formula>
    </cfRule>
  </conditionalFormatting>
  <conditionalFormatting sqref="C4:C5">
    <cfRule type="expression" dxfId="250" priority="283">
      <formula>C4="No"</formula>
    </cfRule>
    <cfRule type="expression" dxfId="249" priority="284">
      <formula>C4="Yes"</formula>
    </cfRule>
  </conditionalFormatting>
  <conditionalFormatting sqref="D7:H7">
    <cfRule type="expression" dxfId="248" priority="249">
      <formula>D7="1 to 5 years"</formula>
    </cfRule>
    <cfRule type="expression" dxfId="247" priority="281">
      <formula>D7="5+ years"</formula>
    </cfRule>
    <cfRule type="expression" dxfId="246" priority="282">
      <formula>D7="Less than 1 year"</formula>
    </cfRule>
  </conditionalFormatting>
  <conditionalFormatting sqref="D8:H8">
    <cfRule type="expression" dxfId="245" priority="247">
      <formula>D8="No"</formula>
    </cfRule>
    <cfRule type="expression" dxfId="244" priority="248">
      <formula>D8="Yes"</formula>
    </cfRule>
  </conditionalFormatting>
  <conditionalFormatting sqref="D9:H9">
    <cfRule type="expression" dxfId="243" priority="123">
      <formula>D9="Don't Know"</formula>
    </cfRule>
    <cfRule type="expression" dxfId="242" priority="245">
      <formula>D9="No"</formula>
    </cfRule>
    <cfRule type="expression" dxfId="241" priority="246">
      <formula>D9="Yes"</formula>
    </cfRule>
  </conditionalFormatting>
  <conditionalFormatting sqref="D10:H10">
    <cfRule type="expression" dxfId="240" priority="122">
      <formula>D10="Don't Know"</formula>
    </cfRule>
    <cfRule type="expression" dxfId="239" priority="243">
      <formula>D10="No"</formula>
    </cfRule>
    <cfRule type="expression" dxfId="238" priority="244">
      <formula>D10="Yes"</formula>
    </cfRule>
  </conditionalFormatting>
  <conditionalFormatting sqref="D11">
    <cfRule type="expression" dxfId="237" priority="121">
      <formula>D11="Don't Know"</formula>
    </cfRule>
    <cfRule type="expression" dxfId="236" priority="241">
      <formula>D11="No"</formula>
    </cfRule>
    <cfRule type="expression" dxfId="235" priority="242">
      <formula>D11="Yes"</formula>
    </cfRule>
  </conditionalFormatting>
  <conditionalFormatting sqref="D12">
    <cfRule type="expression" dxfId="234" priority="117">
      <formula>D12="Don't Know"</formula>
    </cfRule>
    <cfRule type="expression" dxfId="233" priority="237">
      <formula>D12="No"</formula>
    </cfRule>
    <cfRule type="expression" dxfId="232" priority="238">
      <formula>D12="Yes"</formula>
    </cfRule>
  </conditionalFormatting>
  <conditionalFormatting sqref="D13:D15">
    <cfRule type="expression" dxfId="231" priority="113">
      <formula>D13="Don't Know"</formula>
    </cfRule>
    <cfRule type="expression" dxfId="230" priority="233">
      <formula>D13="No"</formula>
    </cfRule>
    <cfRule type="expression" dxfId="229" priority="234">
      <formula>D13="Yes"</formula>
    </cfRule>
  </conditionalFormatting>
  <conditionalFormatting sqref="D16">
    <cfRule type="expression" dxfId="228" priority="109">
      <formula>D16="Don't Know"</formula>
    </cfRule>
    <cfRule type="expression" dxfId="227" priority="229">
      <formula>D16="No"</formula>
    </cfRule>
    <cfRule type="expression" dxfId="226" priority="230">
      <formula>D16="Yes"</formula>
    </cfRule>
  </conditionalFormatting>
  <conditionalFormatting sqref="D19">
    <cfRule type="expression" dxfId="225" priority="101">
      <formula>D19="Don't Know"</formula>
    </cfRule>
    <cfRule type="expression" dxfId="224" priority="225">
      <formula>D19="No"</formula>
    </cfRule>
    <cfRule type="expression" dxfId="223" priority="226">
      <formula>D19="Yes"</formula>
    </cfRule>
  </conditionalFormatting>
  <conditionalFormatting sqref="D18">
    <cfRule type="expression" dxfId="222" priority="105">
      <formula>D18="Don't Know"</formula>
    </cfRule>
    <cfRule type="expression" dxfId="221" priority="279">
      <formula>D18="No"</formula>
    </cfRule>
    <cfRule type="expression" dxfId="220" priority="280">
      <formula>D18="Yes"</formula>
    </cfRule>
  </conditionalFormatting>
  <conditionalFormatting sqref="D20">
    <cfRule type="expression" dxfId="219" priority="97">
      <formula>D20="Don't Know"</formula>
    </cfRule>
    <cfRule type="expression" dxfId="218" priority="219">
      <formula>D20="Yes"</formula>
    </cfRule>
    <cfRule type="expression" dxfId="217" priority="220">
      <formula>D20="No"</formula>
    </cfRule>
  </conditionalFormatting>
  <conditionalFormatting sqref="D21">
    <cfRule type="expression" dxfId="216" priority="93">
      <formula>D21="Don't Know"</formula>
    </cfRule>
    <cfRule type="expression" dxfId="215" priority="215">
      <formula>D21="Yes"</formula>
    </cfRule>
    <cfRule type="expression" dxfId="214" priority="216">
      <formula>D21="No"</formula>
    </cfRule>
  </conditionalFormatting>
  <conditionalFormatting sqref="D22">
    <cfRule type="expression" dxfId="213" priority="89">
      <formula>D22="Don't Know"</formula>
    </cfRule>
    <cfRule type="expression" dxfId="212" priority="211">
      <formula>D22="Yes"</formula>
    </cfRule>
    <cfRule type="expression" dxfId="211" priority="212">
      <formula>D22="No"</formula>
    </cfRule>
  </conditionalFormatting>
  <conditionalFormatting sqref="D23">
    <cfRule type="expression" dxfId="210" priority="85">
      <formula>D23="Don't Know"</formula>
    </cfRule>
    <cfRule type="expression" dxfId="209" priority="207">
      <formula>D23="Yes"</formula>
    </cfRule>
    <cfRule type="expression" dxfId="208" priority="208">
      <formula>D23="No"</formula>
    </cfRule>
  </conditionalFormatting>
  <conditionalFormatting sqref="D24">
    <cfRule type="expression" dxfId="207" priority="81">
      <formula>D24="Don't Know"</formula>
    </cfRule>
    <cfRule type="expression" dxfId="206" priority="203">
      <formula>D24="Yes"</formula>
    </cfRule>
    <cfRule type="expression" dxfId="205" priority="204">
      <formula>D24="No"</formula>
    </cfRule>
  </conditionalFormatting>
  <conditionalFormatting sqref="D25">
    <cfRule type="expression" dxfId="204" priority="77">
      <formula>D25="Don't Know"</formula>
    </cfRule>
    <cfRule type="expression" dxfId="203" priority="199">
      <formula>D25="Yes"</formula>
    </cfRule>
    <cfRule type="expression" dxfId="202" priority="200">
      <formula>D25="No"</formula>
    </cfRule>
  </conditionalFormatting>
  <conditionalFormatting sqref="D26">
    <cfRule type="expression" dxfId="201" priority="73">
      <formula>D26="Don't Know"</formula>
    </cfRule>
    <cfRule type="expression" dxfId="200" priority="195">
      <formula>D26="Yes"</formula>
    </cfRule>
    <cfRule type="expression" dxfId="199" priority="196">
      <formula>D26="No"</formula>
    </cfRule>
  </conditionalFormatting>
  <conditionalFormatting sqref="D27">
    <cfRule type="expression" dxfId="198" priority="69">
      <formula>D27="Don't Know"</formula>
    </cfRule>
    <cfRule type="expression" dxfId="197" priority="191">
      <formula>D27="Yes"</formula>
    </cfRule>
    <cfRule type="expression" dxfId="196" priority="192">
      <formula>D27="No"</formula>
    </cfRule>
  </conditionalFormatting>
  <conditionalFormatting sqref="D28">
    <cfRule type="expression" dxfId="195" priority="65">
      <formula>D28="Don't Know"</formula>
    </cfRule>
    <cfRule type="expression" dxfId="194" priority="187">
      <formula>D28="Yes"</formula>
    </cfRule>
    <cfRule type="expression" dxfId="193" priority="188">
      <formula>D28="No"</formula>
    </cfRule>
  </conditionalFormatting>
  <conditionalFormatting sqref="D29">
    <cfRule type="expression" dxfId="192" priority="61">
      <formula>D29="Don't Know"</formula>
    </cfRule>
    <cfRule type="expression" dxfId="191" priority="183">
      <formula>D29="Yes"</formula>
    </cfRule>
    <cfRule type="expression" dxfId="190" priority="184">
      <formula>D29="No"</formula>
    </cfRule>
  </conditionalFormatting>
  <conditionalFormatting sqref="D30">
    <cfRule type="expression" dxfId="189" priority="57">
      <formula>D30="Don't Know"</formula>
    </cfRule>
    <cfRule type="expression" dxfId="188" priority="179">
      <formula>D30="Yes"</formula>
    </cfRule>
    <cfRule type="expression" dxfId="187" priority="180">
      <formula>D30="No"</formula>
    </cfRule>
  </conditionalFormatting>
  <conditionalFormatting sqref="D31">
    <cfRule type="expression" dxfId="186" priority="53">
      <formula>D31="Don't Know"</formula>
    </cfRule>
    <cfRule type="expression" dxfId="185" priority="175">
      <formula>D31="Yes"</formula>
    </cfRule>
    <cfRule type="expression" dxfId="184" priority="176">
      <formula>D31="No"</formula>
    </cfRule>
  </conditionalFormatting>
  <conditionalFormatting sqref="D33">
    <cfRule type="expression" dxfId="183" priority="49">
      <formula>D33="Don't Know"</formula>
    </cfRule>
    <cfRule type="expression" dxfId="182" priority="171">
      <formula>D33="Yes"</formula>
    </cfRule>
    <cfRule type="expression" dxfId="181" priority="172">
      <formula>D33="No"</formula>
    </cfRule>
  </conditionalFormatting>
  <conditionalFormatting sqref="D34">
    <cfRule type="expression" dxfId="180" priority="45">
      <formula>D34="Don't Know"</formula>
    </cfRule>
    <cfRule type="expression" dxfId="179" priority="167">
      <formula>D34="Yes"</formula>
    </cfRule>
    <cfRule type="expression" dxfId="178" priority="168">
      <formula>D34="No"</formula>
    </cfRule>
  </conditionalFormatting>
  <conditionalFormatting sqref="D35">
    <cfRule type="expression" dxfId="177" priority="40">
      <formula>D35="Don't Know"</formula>
    </cfRule>
    <cfRule type="expression" dxfId="176" priority="163">
      <formula>D35="Yes"</formula>
    </cfRule>
    <cfRule type="expression" dxfId="175" priority="164">
      <formula>D35="No"</formula>
    </cfRule>
  </conditionalFormatting>
  <conditionalFormatting sqref="D36">
    <cfRule type="expression" dxfId="174" priority="36">
      <formula>D36="Don't Know"</formula>
    </cfRule>
    <cfRule type="expression" dxfId="173" priority="159">
      <formula>D36="Yes"</formula>
    </cfRule>
    <cfRule type="expression" dxfId="172" priority="160">
      <formula>D36="No"</formula>
    </cfRule>
  </conditionalFormatting>
  <conditionalFormatting sqref="E36:H36">
    <cfRule type="expression" dxfId="171" priority="157">
      <formula>E36="Yes"</formula>
    </cfRule>
    <cfRule type="expression" dxfId="170" priority="158">
      <formula>E36="No"</formula>
    </cfRule>
  </conditionalFormatting>
  <conditionalFormatting sqref="D38">
    <cfRule type="expression" dxfId="169" priority="32">
      <formula>D38="Don't Know"</formula>
    </cfRule>
    <cfRule type="expression" dxfId="168" priority="155">
      <formula>D38="Yes"</formula>
    </cfRule>
    <cfRule type="expression" dxfId="167" priority="156">
      <formula>D38="No"</formula>
    </cfRule>
  </conditionalFormatting>
  <conditionalFormatting sqref="D39">
    <cfRule type="expression" dxfId="166" priority="28">
      <formula>D39="Don't Know"</formula>
    </cfRule>
    <cfRule type="expression" dxfId="165" priority="151">
      <formula>D39="Yes"</formula>
    </cfRule>
    <cfRule type="expression" dxfId="164" priority="152">
      <formula>D39="No"</formula>
    </cfRule>
  </conditionalFormatting>
  <conditionalFormatting sqref="D40">
    <cfRule type="expression" dxfId="163" priority="24">
      <formula>D40="Don't Know"</formula>
    </cfRule>
    <cfRule type="expression" dxfId="162" priority="147">
      <formula>D40="Yes"</formula>
    </cfRule>
    <cfRule type="expression" dxfId="161" priority="148">
      <formula>D40="No"</formula>
    </cfRule>
  </conditionalFormatting>
  <conditionalFormatting sqref="D41">
    <cfRule type="expression" dxfId="160" priority="20">
      <formula>D41="Don't Know"</formula>
    </cfRule>
    <cfRule type="expression" dxfId="159" priority="143">
      <formula>D41="Yes"</formula>
    </cfRule>
    <cfRule type="expression" dxfId="158" priority="144">
      <formula>D41="No"</formula>
    </cfRule>
  </conditionalFormatting>
  <conditionalFormatting sqref="D43">
    <cfRule type="expression" dxfId="157" priority="12">
      <formula>D43="Don't Know"</formula>
    </cfRule>
    <cfRule type="expression" dxfId="156" priority="139">
      <formula>D43="Yes"</formula>
    </cfRule>
    <cfRule type="expression" dxfId="155" priority="140">
      <formula>D43="No"</formula>
    </cfRule>
  </conditionalFormatting>
  <conditionalFormatting sqref="D42">
    <cfRule type="expression" dxfId="154" priority="16">
      <formula>D42="Don't Know"</formula>
    </cfRule>
    <cfRule type="expression" dxfId="153" priority="135">
      <formula>D42="Yes"</formula>
    </cfRule>
    <cfRule type="expression" dxfId="152" priority="136">
      <formula>D42="No"</formula>
    </cfRule>
  </conditionalFormatting>
  <conditionalFormatting sqref="D45">
    <cfRule type="expression" dxfId="151" priority="8">
      <formula>D45="Don't Know"</formula>
    </cfRule>
    <cfRule type="expression" dxfId="150" priority="131">
      <formula>D45="Yes"</formula>
    </cfRule>
    <cfRule type="expression" dxfId="149" priority="132">
      <formula>D45="No"</formula>
    </cfRule>
  </conditionalFormatting>
  <conditionalFormatting sqref="D46">
    <cfRule type="expression" dxfId="148" priority="4">
      <formula>D46="Don't Know"</formula>
    </cfRule>
    <cfRule type="expression" dxfId="147" priority="127">
      <formula>D46="Yes"</formula>
    </cfRule>
    <cfRule type="expression" dxfId="146" priority="128">
      <formula>D46="No"</formula>
    </cfRule>
  </conditionalFormatting>
  <conditionalFormatting sqref="D8">
    <cfRule type="expression" dxfId="145" priority="124">
      <formula>D8="Don't Know"</formula>
    </cfRule>
  </conditionalFormatting>
  <conditionalFormatting sqref="E11:H11">
    <cfRule type="expression" dxfId="144" priority="118">
      <formula>E11="Don't Know"</formula>
    </cfRule>
    <cfRule type="expression" dxfId="143" priority="119">
      <formula>E11="No"</formula>
    </cfRule>
    <cfRule type="expression" dxfId="142" priority="120">
      <formula>E11="Yes"</formula>
    </cfRule>
  </conditionalFormatting>
  <conditionalFormatting sqref="E12:H12">
    <cfRule type="expression" dxfId="141" priority="114">
      <formula>E12="Don't Know"</formula>
    </cfRule>
    <cfRule type="expression" dxfId="140" priority="115">
      <formula>E12="No"</formula>
    </cfRule>
    <cfRule type="expression" dxfId="139" priority="116">
      <formula>E12="Yes"</formula>
    </cfRule>
  </conditionalFormatting>
  <conditionalFormatting sqref="E13:H15">
    <cfRule type="expression" dxfId="138" priority="110">
      <formula>E13="Don't Know"</formula>
    </cfRule>
    <cfRule type="expression" dxfId="137" priority="111">
      <formula>E13="No"</formula>
    </cfRule>
    <cfRule type="expression" dxfId="136" priority="112">
      <formula>E13="Yes"</formula>
    </cfRule>
  </conditionalFormatting>
  <conditionalFormatting sqref="E16:H16">
    <cfRule type="expression" dxfId="135" priority="106">
      <formula>E16="Don't Know"</formula>
    </cfRule>
    <cfRule type="expression" dxfId="134" priority="107">
      <formula>E16="No"</formula>
    </cfRule>
    <cfRule type="expression" dxfId="133" priority="108">
      <formula>E16="Yes"</formula>
    </cfRule>
  </conditionalFormatting>
  <conditionalFormatting sqref="E18:H18">
    <cfRule type="expression" dxfId="132" priority="102">
      <formula>E18="Don't Know"</formula>
    </cfRule>
    <cfRule type="expression" dxfId="131" priority="103">
      <formula>E18="No"</formula>
    </cfRule>
    <cfRule type="expression" dxfId="130" priority="104">
      <formula>E18="Yes"</formula>
    </cfRule>
  </conditionalFormatting>
  <conditionalFormatting sqref="E19:H19">
    <cfRule type="expression" dxfId="129" priority="98">
      <formula>E19="Don't Know"</formula>
    </cfRule>
    <cfRule type="expression" dxfId="128" priority="99">
      <formula>E19="No"</formula>
    </cfRule>
    <cfRule type="expression" dxfId="127" priority="100">
      <formula>E19="Yes"</formula>
    </cfRule>
  </conditionalFormatting>
  <conditionalFormatting sqref="E20:H20">
    <cfRule type="expression" dxfId="126" priority="94">
      <formula>E20="Don't Know"</formula>
    </cfRule>
    <cfRule type="expression" dxfId="125" priority="95">
      <formula>E20="Yes"</formula>
    </cfRule>
    <cfRule type="expression" dxfId="124" priority="96">
      <formula>E20="No"</formula>
    </cfRule>
  </conditionalFormatting>
  <conditionalFormatting sqref="E21:H21">
    <cfRule type="expression" dxfId="123" priority="90">
      <formula>E21="Don't Know"</formula>
    </cfRule>
    <cfRule type="expression" dxfId="122" priority="91">
      <formula>E21="Yes"</formula>
    </cfRule>
    <cfRule type="expression" dxfId="121" priority="92">
      <formula>E21="No"</formula>
    </cfRule>
  </conditionalFormatting>
  <conditionalFormatting sqref="E22:H22">
    <cfRule type="expression" dxfId="120" priority="86">
      <formula>E22="Don't Know"</formula>
    </cfRule>
    <cfRule type="expression" dxfId="119" priority="87">
      <formula>E22="Yes"</formula>
    </cfRule>
    <cfRule type="expression" dxfId="118" priority="88">
      <formula>E22="No"</formula>
    </cfRule>
  </conditionalFormatting>
  <conditionalFormatting sqref="E23:H23">
    <cfRule type="expression" dxfId="117" priority="82">
      <formula>E23="Don't Know"</formula>
    </cfRule>
    <cfRule type="expression" dxfId="116" priority="83">
      <formula>E23="Yes"</formula>
    </cfRule>
    <cfRule type="expression" dxfId="115" priority="84">
      <formula>E23="No"</formula>
    </cfRule>
  </conditionalFormatting>
  <conditionalFormatting sqref="E24:H24">
    <cfRule type="expression" dxfId="114" priority="78">
      <formula>E24="Don't Know"</formula>
    </cfRule>
    <cfRule type="expression" dxfId="113" priority="79">
      <formula>E24="Yes"</formula>
    </cfRule>
    <cfRule type="expression" dxfId="112" priority="80">
      <formula>E24="No"</formula>
    </cfRule>
  </conditionalFormatting>
  <conditionalFormatting sqref="E25:H25">
    <cfRule type="expression" dxfId="111" priority="74">
      <formula>E25="Don't Know"</formula>
    </cfRule>
    <cfRule type="expression" dxfId="110" priority="75">
      <formula>E25="Yes"</formula>
    </cfRule>
    <cfRule type="expression" dxfId="109" priority="76">
      <formula>E25="No"</formula>
    </cfRule>
  </conditionalFormatting>
  <conditionalFormatting sqref="E26:H26">
    <cfRule type="expression" dxfId="108" priority="70">
      <formula>E26="Don't Know"</formula>
    </cfRule>
    <cfRule type="expression" dxfId="107" priority="71">
      <formula>E26="Yes"</formula>
    </cfRule>
    <cfRule type="expression" dxfId="106" priority="72">
      <formula>E26="No"</formula>
    </cfRule>
  </conditionalFormatting>
  <conditionalFormatting sqref="E27:H27">
    <cfRule type="expression" dxfId="105" priority="66">
      <formula>E27="Don't Know"</formula>
    </cfRule>
    <cfRule type="expression" dxfId="104" priority="67">
      <formula>E27="Yes"</formula>
    </cfRule>
    <cfRule type="expression" dxfId="103" priority="68">
      <formula>E27="No"</formula>
    </cfRule>
  </conditionalFormatting>
  <conditionalFormatting sqref="E28:H28">
    <cfRule type="expression" dxfId="102" priority="62">
      <formula>E28="Don't Know"</formula>
    </cfRule>
    <cfRule type="expression" dxfId="101" priority="63">
      <formula>E28="Yes"</formula>
    </cfRule>
    <cfRule type="expression" dxfId="100" priority="64">
      <formula>E28="No"</formula>
    </cfRule>
  </conditionalFormatting>
  <conditionalFormatting sqref="E29:H29">
    <cfRule type="expression" dxfId="99" priority="58">
      <formula>E29="Don't Know"</formula>
    </cfRule>
    <cfRule type="expression" dxfId="98" priority="59">
      <formula>E29="Yes"</formula>
    </cfRule>
    <cfRule type="expression" dxfId="97" priority="60">
      <formula>E29="No"</formula>
    </cfRule>
  </conditionalFormatting>
  <conditionalFormatting sqref="E30:H30">
    <cfRule type="expression" dxfId="96" priority="54">
      <formula>E30="Don't Know"</formula>
    </cfRule>
    <cfRule type="expression" dxfId="95" priority="55">
      <formula>E30="Yes"</formula>
    </cfRule>
    <cfRule type="expression" dxfId="94" priority="56">
      <formula>E30="No"</formula>
    </cfRule>
  </conditionalFormatting>
  <conditionalFormatting sqref="E31:H31">
    <cfRule type="expression" dxfId="93" priority="50">
      <formula>E31="Don't Know"</formula>
    </cfRule>
    <cfRule type="expression" dxfId="92" priority="51">
      <formula>E31="Yes"</formula>
    </cfRule>
    <cfRule type="expression" dxfId="91" priority="52">
      <formula>E31="No"</formula>
    </cfRule>
  </conditionalFormatting>
  <conditionalFormatting sqref="E33:H33">
    <cfRule type="expression" dxfId="90" priority="46">
      <formula>E33="Don't Know"</formula>
    </cfRule>
    <cfRule type="expression" dxfId="89" priority="47">
      <formula>E33="Yes"</formula>
    </cfRule>
    <cfRule type="expression" dxfId="88" priority="48">
      <formula>E33="No"</formula>
    </cfRule>
  </conditionalFormatting>
  <conditionalFormatting sqref="E34:H34">
    <cfRule type="expression" dxfId="87" priority="42">
      <formula>E34="Don't Know"</formula>
    </cfRule>
    <cfRule type="expression" dxfId="86" priority="43">
      <formula>E34="Yes"</formula>
    </cfRule>
    <cfRule type="expression" dxfId="85" priority="44">
      <formula>E34="No"</formula>
    </cfRule>
  </conditionalFormatting>
  <conditionalFormatting sqref="E35:H35">
    <cfRule type="expression" dxfId="84" priority="33">
      <formula>E35="Don't Know"</formula>
    </cfRule>
    <cfRule type="expression" dxfId="83" priority="34">
      <formula>E35="Yes"</formula>
    </cfRule>
    <cfRule type="expression" dxfId="82" priority="35">
      <formula>E35="No"</formula>
    </cfRule>
  </conditionalFormatting>
  <conditionalFormatting sqref="E38:H38">
    <cfRule type="expression" dxfId="81" priority="29">
      <formula>E38="Don't Know"</formula>
    </cfRule>
    <cfRule type="expression" dxfId="80" priority="30">
      <formula>E38="Yes"</formula>
    </cfRule>
    <cfRule type="expression" dxfId="79" priority="31">
      <formula>E38="No"</formula>
    </cfRule>
  </conditionalFormatting>
  <conditionalFormatting sqref="E39:H39">
    <cfRule type="expression" dxfId="78" priority="25">
      <formula>E39="Don't Know"</formula>
    </cfRule>
    <cfRule type="expression" dxfId="77" priority="26">
      <formula>E39="Yes"</formula>
    </cfRule>
    <cfRule type="expression" dxfId="76" priority="27">
      <formula>E39="No"</formula>
    </cfRule>
  </conditionalFormatting>
  <conditionalFormatting sqref="E40:H40">
    <cfRule type="expression" dxfId="75" priority="21">
      <formula>E40="Don't Know"</formula>
    </cfRule>
    <cfRule type="expression" dxfId="74" priority="22">
      <formula>E40="Yes"</formula>
    </cfRule>
    <cfRule type="expression" dxfId="73" priority="23">
      <formula>E40="No"</formula>
    </cfRule>
  </conditionalFormatting>
  <conditionalFormatting sqref="E41:H41">
    <cfRule type="expression" dxfId="72" priority="17">
      <formula>E41="Don't Know"</formula>
    </cfRule>
    <cfRule type="expression" dxfId="71" priority="18">
      <formula>E41="Yes"</formula>
    </cfRule>
    <cfRule type="expression" dxfId="70" priority="19">
      <formula>E41="No"</formula>
    </cfRule>
  </conditionalFormatting>
  <conditionalFormatting sqref="E42:H42">
    <cfRule type="expression" dxfId="69" priority="13">
      <formula>E42="Don't Know"</formula>
    </cfRule>
    <cfRule type="expression" dxfId="68" priority="14">
      <formula>E42="Yes"</formula>
    </cfRule>
    <cfRule type="expression" dxfId="67" priority="15">
      <formula>E42="No"</formula>
    </cfRule>
  </conditionalFormatting>
  <conditionalFormatting sqref="E43:H43">
    <cfRule type="expression" dxfId="66" priority="9">
      <formula>E43="Don't Know"</formula>
    </cfRule>
    <cfRule type="expression" dxfId="65" priority="10">
      <formula>E43="Yes"</formula>
    </cfRule>
    <cfRule type="expression" dxfId="64" priority="11">
      <formula>E43="No"</formula>
    </cfRule>
  </conditionalFormatting>
  <conditionalFormatting sqref="E45:H45">
    <cfRule type="expression" dxfId="63" priority="5">
      <formula>E45="Don't Know"</formula>
    </cfRule>
    <cfRule type="expression" dxfId="62" priority="6">
      <formula>E45="Yes"</formula>
    </cfRule>
    <cfRule type="expression" dxfId="61" priority="7">
      <formula>E45="No"</formula>
    </cfRule>
  </conditionalFormatting>
  <conditionalFormatting sqref="E46:H46">
    <cfRule type="expression" dxfId="60" priority="1">
      <formula>E46="Don't Know"</formula>
    </cfRule>
    <cfRule type="expression" dxfId="59" priority="2">
      <formula>E46="Yes"</formula>
    </cfRule>
    <cfRule type="expression" dxfId="58" priority="3">
      <formula>E46="No"</formula>
    </cfRule>
  </conditionalFormatting>
  <dataValidations count="3">
    <dataValidation type="list" allowBlank="1" showInputMessage="1" showErrorMessage="1" sqref="D38:H43 C3:C5 D45:H46 D33:H36 D8:H12 D16:H16 D26:D31 D18:D24 E26:E31 E18:E24 F26:F31 F18:F24 G26:G31 G18:G24 H18:H24 H26:H31 D14:H15" xr:uid="{00000000-0002-0000-0000-000000000000}">
      <formula1>YesNo</formula1>
    </dataValidation>
    <dataValidation type="list" allowBlank="1" showInputMessage="1" showErrorMessage="1" sqref="D7:H7" xr:uid="{8DC01FE7-CD70-445A-90FE-F57F55433BCA}">
      <formula1>InBusiness</formula1>
    </dataValidation>
    <dataValidation type="list" allowBlank="1" showInputMessage="1" showErrorMessage="1" sqref="H25 D25 E25 F25 G25 D13:H13" xr:uid="{ACDFE42B-DE0B-4F04-884D-D8D26F6C177D}">
      <formula1>YesNoNA</formula1>
    </dataValidation>
  </dataValidation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6CF2-7A4F-4D00-8868-52DB007E5E70}">
  <dimension ref="A2:AO114"/>
  <sheetViews>
    <sheetView topLeftCell="C1" zoomScale="90" zoomScaleNormal="90" workbookViewId="0">
      <selection activeCell="V13" sqref="V13:X14"/>
    </sheetView>
  </sheetViews>
  <sheetFormatPr defaultRowHeight="15" x14ac:dyDescent="0.25"/>
  <cols>
    <col min="1" max="1" width="9.140625" customWidth="1"/>
    <col min="3" max="3" width="89.140625" customWidth="1"/>
    <col min="4" max="4" width="9.85546875" customWidth="1"/>
    <col min="5" max="5" width="10" customWidth="1"/>
    <col min="6" max="8" width="9.85546875" customWidth="1"/>
    <col min="26" max="26" width="9.140625" customWidth="1"/>
    <col min="27" max="27" width="30.85546875" customWidth="1"/>
    <col min="28" max="28" width="13.140625" customWidth="1"/>
    <col min="29" max="29" width="13.85546875" customWidth="1"/>
    <col min="33" max="33" width="16.28515625" customWidth="1"/>
    <col min="37" max="37" width="31.42578125" customWidth="1"/>
    <col min="38" max="38" width="25.42578125" customWidth="1"/>
  </cols>
  <sheetData>
    <row r="2" spans="1:35" x14ac:dyDescent="0.25">
      <c r="A2" s="18" t="s">
        <v>92</v>
      </c>
    </row>
    <row r="4" spans="1:35" x14ac:dyDescent="0.25">
      <c r="J4" s="117" t="str">
        <f>'TeleSAFE Vendor Eval'!$D$1</f>
        <v>Vendor A</v>
      </c>
      <c r="K4" s="117"/>
      <c r="L4" s="117"/>
      <c r="M4" s="117" t="str">
        <f>'TeleSAFE Vendor Eval'!$E$1</f>
        <v>Vendor B</v>
      </c>
      <c r="N4" s="117"/>
      <c r="O4" s="117"/>
      <c r="P4" s="117" t="str">
        <f>'TeleSAFE Vendor Eval'!$F$1</f>
        <v>Vendor C</v>
      </c>
      <c r="Q4" s="117"/>
      <c r="R4" s="117"/>
      <c r="S4" s="117" t="str">
        <f>'TeleSAFE Vendor Eval'!$G$1</f>
        <v>Vendor D</v>
      </c>
      <c r="T4" s="117"/>
      <c r="U4" s="117"/>
      <c r="V4" s="117" t="str">
        <f>'TeleSAFE Vendor Eval'!$H$1</f>
        <v>Vendor E</v>
      </c>
      <c r="W4" s="117"/>
      <c r="X4" s="117"/>
      <c r="AB4" t="s">
        <v>131</v>
      </c>
    </row>
    <row r="5" spans="1:35" x14ac:dyDescent="0.25">
      <c r="B5" s="18" t="s">
        <v>0</v>
      </c>
      <c r="D5" s="18" t="s">
        <v>7</v>
      </c>
      <c r="E5" s="18" t="s">
        <v>8</v>
      </c>
      <c r="F5" s="18" t="s">
        <v>9</v>
      </c>
      <c r="G5" s="18" t="s">
        <v>10</v>
      </c>
      <c r="H5" s="18" t="s">
        <v>11</v>
      </c>
      <c r="J5" s="52" t="s">
        <v>93</v>
      </c>
      <c r="K5" s="52" t="s">
        <v>94</v>
      </c>
      <c r="L5" s="52" t="s">
        <v>95</v>
      </c>
      <c r="M5" s="52" t="s">
        <v>93</v>
      </c>
      <c r="N5" s="52" t="s">
        <v>94</v>
      </c>
      <c r="O5" s="52" t="s">
        <v>95</v>
      </c>
      <c r="P5" s="52" t="s">
        <v>93</v>
      </c>
      <c r="Q5" s="52" t="s">
        <v>94</v>
      </c>
      <c r="R5" s="52" t="s">
        <v>95</v>
      </c>
      <c r="S5" s="52" t="s">
        <v>93</v>
      </c>
      <c r="T5" s="52" t="s">
        <v>94</v>
      </c>
      <c r="U5" s="52" t="s">
        <v>95</v>
      </c>
      <c r="V5" s="52" t="s">
        <v>93</v>
      </c>
      <c r="W5" s="52" t="s">
        <v>94</v>
      </c>
      <c r="X5" s="52" t="s">
        <v>95</v>
      </c>
      <c r="AH5" s="18" t="s">
        <v>93</v>
      </c>
      <c r="AI5" s="18" t="s">
        <v>95</v>
      </c>
    </row>
    <row r="6" spans="1:35" ht="45" customHeight="1" x14ac:dyDescent="0.25">
      <c r="C6" s="1" t="s">
        <v>30</v>
      </c>
      <c r="D6" s="48">
        <f>'TeleSAFE Vendor Eval'!D7</f>
        <v>0</v>
      </c>
      <c r="E6">
        <f>'TeleSAFE Vendor Eval'!E7</f>
        <v>0</v>
      </c>
      <c r="F6">
        <f>'TeleSAFE Vendor Eval'!F7</f>
        <v>0</v>
      </c>
      <c r="G6">
        <f>'TeleSAFE Vendor Eval'!G7</f>
        <v>0</v>
      </c>
      <c r="H6">
        <f>'TeleSAFE Vendor Eval'!H7</f>
        <v>0</v>
      </c>
      <c r="J6">
        <f>IF(D6="Less than 1 year", 1,0)</f>
        <v>0</v>
      </c>
      <c r="K6">
        <f>IF(D6="1 to 5 years", 1,0)</f>
        <v>0</v>
      </c>
      <c r="L6" s="54">
        <f>IF(D6="5+ years", 1,0)</f>
        <v>0</v>
      </c>
      <c r="M6">
        <f>IF(E6="Less than 1 year", 1,0)</f>
        <v>0</v>
      </c>
      <c r="N6">
        <f>IF(E6="1 to 5 years", 1,0)</f>
        <v>0</v>
      </c>
      <c r="O6" s="54">
        <f>IF(E6="5+ years", 1,0)</f>
        <v>0</v>
      </c>
      <c r="P6">
        <f>IF(F6="Less than 1 year", 1,0)</f>
        <v>0</v>
      </c>
      <c r="Q6">
        <f>IF(F6="1 to 5 years", 1,0)</f>
        <v>0</v>
      </c>
      <c r="R6" s="54">
        <f>IF(F6="5+ years", 1,0)</f>
        <v>0</v>
      </c>
      <c r="S6">
        <f>IF(G6="Less than 1 year", 1,0)</f>
        <v>0</v>
      </c>
      <c r="T6">
        <f>IF(G6="1 to 5 years", 1,0)</f>
        <v>0</v>
      </c>
      <c r="U6" s="54">
        <f>IF(G6="5+ years", 1,0)</f>
        <v>0</v>
      </c>
      <c r="V6">
        <f>IF(H6="Less than 1 year", 1,0)</f>
        <v>0</v>
      </c>
      <c r="W6">
        <f>IF(H6="1 to 5 years", 1,0)</f>
        <v>0</v>
      </c>
      <c r="X6">
        <f>IF(H6="5+ years", 1,0)</f>
        <v>0</v>
      </c>
      <c r="AB6" s="52" t="s">
        <v>153</v>
      </c>
      <c r="AC6" s="68" t="s">
        <v>54</v>
      </c>
      <c r="AD6" s="52" t="s">
        <v>93</v>
      </c>
      <c r="AE6" s="52" t="s">
        <v>95</v>
      </c>
      <c r="AG6" s="68" t="s">
        <v>54</v>
      </c>
      <c r="AH6">
        <f>COUNTIF(AD7:AD9,"1")</f>
        <v>3</v>
      </c>
      <c r="AI6">
        <f>COUNTIF(AE7:AE9,"1")</f>
        <v>0</v>
      </c>
    </row>
    <row r="7" spans="1:35" ht="30" x14ac:dyDescent="0.25">
      <c r="C7" s="7" t="s">
        <v>31</v>
      </c>
      <c r="D7" s="49">
        <f>'TeleSAFE Vendor Eval'!D8</f>
        <v>0</v>
      </c>
      <c r="E7">
        <f>'TeleSAFE Vendor Eval'!E8</f>
        <v>0</v>
      </c>
      <c r="F7">
        <f>'TeleSAFE Vendor Eval'!F8</f>
        <v>0</v>
      </c>
      <c r="G7">
        <f>'TeleSAFE Vendor Eval'!G8</f>
        <v>0</v>
      </c>
      <c r="H7">
        <f>'TeleSAFE Vendor Eval'!H8</f>
        <v>0</v>
      </c>
      <c r="J7" s="64">
        <f>IF(D7="Don't Know",1,0)</f>
        <v>0</v>
      </c>
      <c r="K7" s="55">
        <f>IF(D7="No",1,0)</f>
        <v>0</v>
      </c>
      <c r="L7" s="56">
        <f>IF(D7="Yes",1,0)</f>
        <v>0</v>
      </c>
      <c r="M7" s="55">
        <f>IF(E7="Don't Know",1,0)</f>
        <v>0</v>
      </c>
      <c r="N7" s="55">
        <f>IF(E7="No",1,0)</f>
        <v>0</v>
      </c>
      <c r="O7" s="56">
        <f>IF(E7="Yes",1,0)</f>
        <v>0</v>
      </c>
      <c r="P7" s="55">
        <f>IF(F7="Don't Know",1,0)</f>
        <v>0</v>
      </c>
      <c r="Q7" s="55">
        <f>IF(F7="No",1,0)</f>
        <v>0</v>
      </c>
      <c r="R7" s="56">
        <f>IF(F7="Yes",1,0)</f>
        <v>0</v>
      </c>
      <c r="S7" s="55">
        <f>IF(G7="Don't Know",1,0)</f>
        <v>0</v>
      </c>
      <c r="T7" s="55">
        <f>IF(G7="No",1,0)</f>
        <v>0</v>
      </c>
      <c r="U7" s="56">
        <f>IF(G7="Yes",1,0)</f>
        <v>0</v>
      </c>
      <c r="V7" s="55">
        <f>IF(H7="Don't Know",1,0)</f>
        <v>0</v>
      </c>
      <c r="W7" s="55">
        <f>IF(H7="No",1,0)</f>
        <v>0</v>
      </c>
      <c r="X7" s="55">
        <f>IF(H7="Yes",1,0)</f>
        <v>0</v>
      </c>
      <c r="AB7" t="s">
        <v>132</v>
      </c>
      <c r="AC7">
        <f>'TeleSAFE PC Checklist'!$T$6</f>
        <v>0</v>
      </c>
      <c r="AD7">
        <f>IF(AC7="Yes",0,1)</f>
        <v>1</v>
      </c>
      <c r="AE7">
        <f>IF(AC7="Yes",1,0)</f>
        <v>0</v>
      </c>
      <c r="AG7" s="69" t="s">
        <v>62</v>
      </c>
      <c r="AH7">
        <f>COUNTIF(AD11:AD16,"1")</f>
        <v>4</v>
      </c>
      <c r="AI7">
        <f>COUNTIF(AE11:AE16,"1")</f>
        <v>0</v>
      </c>
    </row>
    <row r="8" spans="1:35" ht="30" x14ac:dyDescent="0.25">
      <c r="C8" s="1" t="s">
        <v>32</v>
      </c>
      <c r="D8" s="49">
        <f>'TeleSAFE Vendor Eval'!D9</f>
        <v>0</v>
      </c>
      <c r="E8">
        <f>'TeleSAFE Vendor Eval'!E9</f>
        <v>0</v>
      </c>
      <c r="F8">
        <f>'TeleSAFE Vendor Eval'!F9</f>
        <v>0</v>
      </c>
      <c r="G8">
        <f>'TeleSAFE Vendor Eval'!G9</f>
        <v>0</v>
      </c>
      <c r="H8">
        <f>'TeleSAFE Vendor Eval'!H9</f>
        <v>0</v>
      </c>
      <c r="J8">
        <f>IF(D8="Don't Know",1,IF(D8="No",1,0))</f>
        <v>0</v>
      </c>
      <c r="K8" s="18">
        <v>0</v>
      </c>
      <c r="L8" s="54">
        <f>IF(D8="Yes",1,0)</f>
        <v>0</v>
      </c>
      <c r="M8">
        <f>IF(E8="Don't Know",1,IF(E8="No",1,0))</f>
        <v>0</v>
      </c>
      <c r="N8">
        <v>0</v>
      </c>
      <c r="O8" s="54">
        <f>IF(E8="Yes",1,0)</f>
        <v>0</v>
      </c>
      <c r="P8">
        <f>IF(F8="Don't Know",1,IF(F8="No",1,0))</f>
        <v>0</v>
      </c>
      <c r="Q8">
        <v>0</v>
      </c>
      <c r="R8" s="54">
        <f>IF(F8="Yes",1,0)</f>
        <v>0</v>
      </c>
      <c r="S8">
        <f>IF(G8="Don't Know",1,IF(G8="No",1,0))</f>
        <v>0</v>
      </c>
      <c r="T8">
        <v>0</v>
      </c>
      <c r="U8" s="54">
        <f>IF(G8="Yes",1,0)</f>
        <v>0</v>
      </c>
      <c r="V8">
        <f>IF(H8="Don't Know",1,IF(H8="No",1,0))</f>
        <v>0</v>
      </c>
      <c r="W8">
        <v>0</v>
      </c>
      <c r="X8">
        <f>IF(H8="Yes",1,0)</f>
        <v>0</v>
      </c>
      <c r="AB8" t="s">
        <v>133</v>
      </c>
      <c r="AC8">
        <f>'TeleSAFE PC Checklist'!$T$10</f>
        <v>0</v>
      </c>
      <c r="AD8">
        <f>IF(AC8="Yes",0,1)</f>
        <v>1</v>
      </c>
      <c r="AE8">
        <f t="shared" ref="AE8:AE9" si="0">IF(AC8="Yes",1,0)</f>
        <v>0</v>
      </c>
      <c r="AG8" s="68" t="s">
        <v>71</v>
      </c>
      <c r="AH8">
        <f>COUNTIF(AD18:AD29,"1")</f>
        <v>12</v>
      </c>
      <c r="AI8">
        <f>COUNTIF(AE18:AE29,"1")</f>
        <v>0</v>
      </c>
    </row>
    <row r="9" spans="1:35" x14ac:dyDescent="0.25">
      <c r="C9" s="7" t="s">
        <v>33</v>
      </c>
      <c r="D9" s="49">
        <f>'TeleSAFE Vendor Eval'!D10</f>
        <v>0</v>
      </c>
      <c r="E9">
        <f>'TeleSAFE Vendor Eval'!E10</f>
        <v>0</v>
      </c>
      <c r="F9">
        <f>'TeleSAFE Vendor Eval'!F10</f>
        <v>0</v>
      </c>
      <c r="G9">
        <f>'TeleSAFE Vendor Eval'!G10</f>
        <v>0</v>
      </c>
      <c r="H9">
        <f>'TeleSAFE Vendor Eval'!H10</f>
        <v>0</v>
      </c>
      <c r="J9" s="64">
        <f>IF(D9="Don't Know",1,0)</f>
        <v>0</v>
      </c>
      <c r="K9" s="55">
        <f>IF(D9="No",1,0)</f>
        <v>0</v>
      </c>
      <c r="L9" s="56">
        <f>IF(D9="Yes",1,0)</f>
        <v>0</v>
      </c>
      <c r="M9" s="55">
        <f>IF(E9="Don't Know",1,0)</f>
        <v>0</v>
      </c>
      <c r="N9" s="55">
        <f>IF(E9="No",1,0)</f>
        <v>0</v>
      </c>
      <c r="O9" s="56">
        <f>IF(E9="Yes",1,0)</f>
        <v>0</v>
      </c>
      <c r="P9" s="55">
        <f>IF(F9="Don't Know",1,0)</f>
        <v>0</v>
      </c>
      <c r="Q9" s="55">
        <f>IF(F9="No",1,0)</f>
        <v>0</v>
      </c>
      <c r="R9" s="56">
        <f>IF(F9="Yes",1,0)</f>
        <v>0</v>
      </c>
      <c r="S9" s="55">
        <f>IF(G9="Don't Know",1,0)</f>
        <v>0</v>
      </c>
      <c r="T9" s="55">
        <f>IF(G9="No",1,0)</f>
        <v>0</v>
      </c>
      <c r="U9" s="56">
        <f>IF(G9="Yes",1,0)</f>
        <v>0</v>
      </c>
      <c r="V9" s="55">
        <f>IF(H9="Don't Know",1,0)</f>
        <v>0</v>
      </c>
      <c r="W9" s="55">
        <f>IF(H9="No",1,0)</f>
        <v>0</v>
      </c>
      <c r="X9" s="55">
        <f>IF(H9="Yes",1,0)</f>
        <v>0</v>
      </c>
      <c r="AB9" t="s">
        <v>134</v>
      </c>
      <c r="AC9">
        <f>'TeleSAFE PC Checklist'!$T$16</f>
        <v>0</v>
      </c>
      <c r="AD9">
        <f>IF(AC9="Yes",0,1)</f>
        <v>1</v>
      </c>
      <c r="AE9">
        <f t="shared" si="0"/>
        <v>0</v>
      </c>
    </row>
    <row r="10" spans="1:35" ht="30" x14ac:dyDescent="0.25">
      <c r="C10" s="1" t="s">
        <v>34</v>
      </c>
      <c r="D10" s="49">
        <f>'TeleSAFE Vendor Eval'!D11</f>
        <v>0</v>
      </c>
      <c r="E10">
        <f>'TeleSAFE Vendor Eval'!E11</f>
        <v>0</v>
      </c>
      <c r="F10">
        <f>'TeleSAFE Vendor Eval'!F11</f>
        <v>0</v>
      </c>
      <c r="G10">
        <f>'TeleSAFE Vendor Eval'!G11</f>
        <v>0</v>
      </c>
      <c r="H10">
        <f>'TeleSAFE Vendor Eval'!H11</f>
        <v>0</v>
      </c>
      <c r="J10">
        <f>IF(D10="Don't Know",1,IF(D10="No",1,0))</f>
        <v>0</v>
      </c>
      <c r="K10" s="18">
        <v>0</v>
      </c>
      <c r="L10" s="54">
        <f>IF(D10="No",1,0)</f>
        <v>0</v>
      </c>
      <c r="M10">
        <f>IF(E10="Don't Know",1,IF(E10="No",1,0))</f>
        <v>0</v>
      </c>
      <c r="N10">
        <v>0</v>
      </c>
      <c r="O10" s="54">
        <f>IF(G10="No",1,0)</f>
        <v>0</v>
      </c>
      <c r="P10">
        <f>IF(F10="Don't Know",1,IF(F10="No",1,0))</f>
        <v>0</v>
      </c>
      <c r="Q10">
        <v>0</v>
      </c>
      <c r="R10" s="54">
        <f>IF(F10="No",1,0)</f>
        <v>0</v>
      </c>
      <c r="S10">
        <f>IF(G10="Don't Know",1,IF(G10="No",1,0))</f>
        <v>0</v>
      </c>
      <c r="T10">
        <v>0</v>
      </c>
      <c r="U10" s="54">
        <f>IF(G10="No",1,0)</f>
        <v>0</v>
      </c>
      <c r="V10">
        <f>IF(H10="Don't Know",1,IF(H10="No",1,0))</f>
        <v>0</v>
      </c>
      <c r="W10">
        <v>0</v>
      </c>
      <c r="X10">
        <f>IF(H10="No",1,0)</f>
        <v>0</v>
      </c>
      <c r="AB10" s="20"/>
      <c r="AC10" s="69" t="s">
        <v>62</v>
      </c>
      <c r="AD10" s="20"/>
      <c r="AE10" s="20"/>
    </row>
    <row r="11" spans="1:35" x14ac:dyDescent="0.25">
      <c r="C11" s="7" t="s">
        <v>35</v>
      </c>
      <c r="D11" s="49">
        <f>'TeleSAFE Vendor Eval'!D12</f>
        <v>0</v>
      </c>
      <c r="E11">
        <f>'TeleSAFE Vendor Eval'!E12</f>
        <v>0</v>
      </c>
      <c r="F11">
        <f>'TeleSAFE Vendor Eval'!F12</f>
        <v>0</v>
      </c>
      <c r="G11">
        <f>'TeleSAFE Vendor Eval'!G12</f>
        <v>0</v>
      </c>
      <c r="H11">
        <f>'TeleSAFE Vendor Eval'!H12</f>
        <v>0</v>
      </c>
      <c r="J11" s="55">
        <f>IF(D11="Don't Know",1,IF(D11="No",1,0))</f>
        <v>0</v>
      </c>
      <c r="K11" s="61">
        <v>0</v>
      </c>
      <c r="L11" s="56">
        <f>IF(D11="No",1,0)</f>
        <v>0</v>
      </c>
      <c r="M11" s="55">
        <f>IF(E11="Don't Know",1,IF(E11="No",1,0))</f>
        <v>0</v>
      </c>
      <c r="N11" s="55">
        <v>0</v>
      </c>
      <c r="O11" s="56">
        <f>IF(E11="No",1,0)</f>
        <v>0</v>
      </c>
      <c r="P11" s="55">
        <f>IF(F11="Don't Know",1,IF(F11="No",1,0))</f>
        <v>0</v>
      </c>
      <c r="Q11" s="55">
        <v>0</v>
      </c>
      <c r="R11" s="56">
        <f>IF(F11="No",1,0)</f>
        <v>0</v>
      </c>
      <c r="S11" s="55">
        <f>IF(G11="Don't Know",1,IF(G11="No",1,0))</f>
        <v>0</v>
      </c>
      <c r="T11" s="55">
        <v>0</v>
      </c>
      <c r="U11" s="56">
        <f>IF(G11="No",1,0)</f>
        <v>0</v>
      </c>
      <c r="V11" s="55">
        <f>IF(H11="Don't Know",1,IF(H11="No",1,0))</f>
        <v>0</v>
      </c>
      <c r="W11" s="55">
        <v>0</v>
      </c>
      <c r="X11" s="55">
        <f>IF(H11="No",1,0)</f>
        <v>0</v>
      </c>
      <c r="AB11" s="65" t="s">
        <v>136</v>
      </c>
      <c r="AC11" s="65">
        <f>'TeleSAFE PC Checklist'!$T$22</f>
        <v>0</v>
      </c>
      <c r="AD11">
        <f>IF(AC11="Yes",0,1)</f>
        <v>1</v>
      </c>
      <c r="AE11">
        <f>IF(AC11="Yes",1,0)</f>
        <v>0</v>
      </c>
    </row>
    <row r="12" spans="1:35" ht="30.75" customHeight="1" x14ac:dyDescent="0.25">
      <c r="C12" s="1" t="s">
        <v>36</v>
      </c>
      <c r="D12" s="49">
        <f>'TeleSAFE Vendor Eval'!D13</f>
        <v>0</v>
      </c>
      <c r="E12">
        <f>'TeleSAFE Vendor Eval'!E13</f>
        <v>0</v>
      </c>
      <c r="F12">
        <f>'TeleSAFE Vendor Eval'!F13</f>
        <v>0</v>
      </c>
      <c r="G12">
        <f>'TeleSAFE Vendor Eval'!G13</f>
        <v>0</v>
      </c>
      <c r="H12">
        <f>'TeleSAFE Vendor Eval'!H13</f>
        <v>0</v>
      </c>
      <c r="J12">
        <f>IF(D12="Don't Know",1,IF(D12="No",1,0))</f>
        <v>0</v>
      </c>
      <c r="K12" s="18">
        <v>0</v>
      </c>
      <c r="L12" s="54">
        <f>IF(D12="Yes",1,0)</f>
        <v>0</v>
      </c>
      <c r="M12">
        <f>IF(E12="Don't Know",1,IF(E12="No",1,0))</f>
        <v>0</v>
      </c>
      <c r="N12">
        <v>0</v>
      </c>
      <c r="O12" s="54">
        <f>IF(E12="Yes",1,0)</f>
        <v>0</v>
      </c>
      <c r="P12">
        <f>IF(F12="Don't Know",1,IF(F12="No",1,0))</f>
        <v>0</v>
      </c>
      <c r="Q12">
        <v>0</v>
      </c>
      <c r="R12" s="54">
        <f>IF(F12="Yes",1,0)</f>
        <v>0</v>
      </c>
      <c r="S12">
        <f>IF(G12="Don't Know",1,IF(G12="No",1,0))</f>
        <v>0</v>
      </c>
      <c r="T12">
        <v>0</v>
      </c>
      <c r="U12" s="54">
        <f>IF(G12="Yes",1,0)</f>
        <v>0</v>
      </c>
      <c r="V12">
        <f>IF(H12="Don't Know",1,IF(H12="No",1,0))</f>
        <v>0</v>
      </c>
      <c r="W12">
        <v>0</v>
      </c>
      <c r="X12">
        <f>IF(H12="Yes",1,0)</f>
        <v>0</v>
      </c>
      <c r="AB12" s="65" t="s">
        <v>137</v>
      </c>
      <c r="AC12">
        <f>'TeleSAFE PC Checklist'!$T$25</f>
        <v>0</v>
      </c>
      <c r="AD12">
        <f t="shared" ref="AD12:AD29" si="1">IF(AC12="Yes",0,1)</f>
        <v>1</v>
      </c>
      <c r="AE12">
        <f t="shared" ref="AE12:AE16" si="2">IF(AC12="Yes",1,0)</f>
        <v>0</v>
      </c>
    </row>
    <row r="13" spans="1:35" s="84" customFormat="1" ht="30.75" customHeight="1" x14ac:dyDescent="0.25">
      <c r="C13" s="87" t="s">
        <v>162</v>
      </c>
      <c r="D13" s="49">
        <f>'TeleSAFE Vendor Eval'!D14</f>
        <v>0</v>
      </c>
      <c r="E13" s="84">
        <f>'TeleSAFE Vendor Eval'!E14</f>
        <v>0</v>
      </c>
      <c r="F13" s="84">
        <f>'TeleSAFE Vendor Eval'!F14</f>
        <v>0</v>
      </c>
      <c r="G13" s="84">
        <f>'TeleSAFE Vendor Eval'!G14</f>
        <v>0</v>
      </c>
      <c r="H13" s="84">
        <f>'TeleSAFE Vendor Eval'!H14</f>
        <v>0</v>
      </c>
      <c r="J13" s="84">
        <f t="shared" ref="J13:J14" si="3">IF(D13="Don't Know",1,IF(D13="No",1,0))</f>
        <v>0</v>
      </c>
      <c r="K13" s="18">
        <v>0</v>
      </c>
      <c r="L13" s="54">
        <f t="shared" ref="L13:L14" si="4">IF(D13="Yes",1,0)</f>
        <v>0</v>
      </c>
      <c r="M13" s="84">
        <f t="shared" ref="M13:M14" si="5">IF(E13="Don't Know",1,IF(E13="No",1,0))</f>
        <v>0</v>
      </c>
      <c r="N13" s="84">
        <v>0</v>
      </c>
      <c r="O13" s="54">
        <f t="shared" ref="O13:O14" si="6">IF(E13="Yes",1,0)</f>
        <v>0</v>
      </c>
      <c r="P13" s="84">
        <f t="shared" ref="P13:P14" si="7">IF(F13="Don't Know",1,IF(F13="No",1,0))</f>
        <v>0</v>
      </c>
      <c r="Q13" s="84">
        <v>0</v>
      </c>
      <c r="R13" s="54">
        <f t="shared" ref="R13:R14" si="8">IF(F13="Yes",1,0)</f>
        <v>0</v>
      </c>
      <c r="S13" s="84">
        <f t="shared" ref="S13:S14" si="9">IF(G13="Don't Know",1,IF(G13="No",1,0))</f>
        <v>0</v>
      </c>
      <c r="T13" s="84">
        <v>0</v>
      </c>
      <c r="U13" s="54">
        <f t="shared" ref="U13:U14" si="10">IF(G13="Yes",1,0)</f>
        <v>0</v>
      </c>
      <c r="V13" s="84">
        <f t="shared" ref="V13:V14" si="11">IF(H13="Don't Know",1,IF(H13="No",1,0))</f>
        <v>0</v>
      </c>
      <c r="W13" s="84">
        <v>0</v>
      </c>
      <c r="X13" s="84">
        <f t="shared" ref="X13:X14" si="12">IF(H13="Yes",1,0)</f>
        <v>0</v>
      </c>
      <c r="AB13" s="65"/>
    </row>
    <row r="14" spans="1:35" s="84" customFormat="1" ht="30.75" customHeight="1" x14ac:dyDescent="0.25">
      <c r="C14" s="85" t="s">
        <v>163</v>
      </c>
      <c r="D14" s="49">
        <f>'TeleSAFE Vendor Eval'!D15</f>
        <v>0</v>
      </c>
      <c r="E14" s="84">
        <f>'TeleSAFE Vendor Eval'!E15</f>
        <v>0</v>
      </c>
      <c r="F14" s="84">
        <f>'TeleSAFE Vendor Eval'!F15</f>
        <v>0</v>
      </c>
      <c r="G14" s="84">
        <f>'TeleSAFE Vendor Eval'!G15</f>
        <v>0</v>
      </c>
      <c r="H14" s="84">
        <f>'TeleSAFE Vendor Eval'!H15</f>
        <v>0</v>
      </c>
      <c r="J14" s="84">
        <f t="shared" si="3"/>
        <v>0</v>
      </c>
      <c r="K14" s="18">
        <v>0</v>
      </c>
      <c r="L14" s="54">
        <f t="shared" si="4"/>
        <v>0</v>
      </c>
      <c r="M14" s="84">
        <f t="shared" si="5"/>
        <v>0</v>
      </c>
      <c r="N14" s="84">
        <v>0</v>
      </c>
      <c r="O14" s="54">
        <f t="shared" si="6"/>
        <v>0</v>
      </c>
      <c r="P14" s="84">
        <f t="shared" si="7"/>
        <v>0</v>
      </c>
      <c r="Q14" s="84">
        <v>0</v>
      </c>
      <c r="R14" s="54">
        <f t="shared" si="8"/>
        <v>0</v>
      </c>
      <c r="S14" s="84">
        <f t="shared" si="9"/>
        <v>0</v>
      </c>
      <c r="T14" s="84">
        <v>0</v>
      </c>
      <c r="U14" s="54">
        <f t="shared" si="10"/>
        <v>0</v>
      </c>
      <c r="V14" s="84">
        <f t="shared" si="11"/>
        <v>0</v>
      </c>
      <c r="W14" s="84">
        <v>0</v>
      </c>
      <c r="X14" s="84">
        <f t="shared" si="12"/>
        <v>0</v>
      </c>
      <c r="AB14" s="65"/>
    </row>
    <row r="15" spans="1:35" ht="48.75" customHeight="1" x14ac:dyDescent="0.25">
      <c r="C15" s="47" t="s">
        <v>12</v>
      </c>
      <c r="D15" s="50">
        <f>'TeleSAFE Vendor Eval'!D16</f>
        <v>0</v>
      </c>
      <c r="E15">
        <f>'TeleSAFE Vendor Eval'!E16</f>
        <v>0</v>
      </c>
      <c r="F15">
        <f>'TeleSAFE Vendor Eval'!F16</f>
        <v>0</v>
      </c>
      <c r="G15">
        <f>'TeleSAFE Vendor Eval'!G16</f>
        <v>0</v>
      </c>
      <c r="H15">
        <f>'TeleSAFE Vendor Eval'!H16</f>
        <v>0</v>
      </c>
      <c r="J15" s="55">
        <f>IF(D15="Don't Know",1,IF(D15="No",1,0))</f>
        <v>0</v>
      </c>
      <c r="K15" s="61">
        <v>0</v>
      </c>
      <c r="L15" s="56">
        <f>IF(D15="Yes",1,0)</f>
        <v>0</v>
      </c>
      <c r="M15" s="55">
        <f>IF(E15="Don't Know",1,IF(E15="No",1,0))</f>
        <v>0</v>
      </c>
      <c r="N15" s="55">
        <v>0</v>
      </c>
      <c r="O15" s="56">
        <f>IF(E15="Yes",1,0)</f>
        <v>0</v>
      </c>
      <c r="P15" s="55">
        <f>IF(F15="Don't Know",1,IF(F15="No",1,0))</f>
        <v>0</v>
      </c>
      <c r="Q15" s="55">
        <v>0</v>
      </c>
      <c r="R15" s="56">
        <f>IF(F15="Yes",1,0)</f>
        <v>0</v>
      </c>
      <c r="S15" s="55">
        <f>IF(G15="Don't Know",1,IF(G15="No",1,0))</f>
        <v>0</v>
      </c>
      <c r="T15" s="55">
        <v>0</v>
      </c>
      <c r="U15" s="56">
        <f>IF(G15="Yes",1,0)</f>
        <v>0</v>
      </c>
      <c r="V15" s="55">
        <f>IF(H15="Don't Know",1,IF(H15="No",1,0))</f>
        <v>0</v>
      </c>
      <c r="W15" s="55">
        <v>0</v>
      </c>
      <c r="X15" s="55">
        <f>IF(H15="Yes",1,0)</f>
        <v>0</v>
      </c>
      <c r="AB15" s="65" t="s">
        <v>138</v>
      </c>
      <c r="AC15">
        <f>'TeleSAFE PC Checklist'!$T$28</f>
        <v>0</v>
      </c>
      <c r="AD15">
        <f t="shared" si="1"/>
        <v>1</v>
      </c>
      <c r="AE15">
        <f t="shared" si="2"/>
        <v>0</v>
      </c>
    </row>
    <row r="16" spans="1:35" ht="48.75" customHeight="1" x14ac:dyDescent="0.25">
      <c r="C16" s="47"/>
      <c r="D16" s="50"/>
      <c r="I16" t="s">
        <v>96</v>
      </c>
      <c r="J16">
        <f>COUNTIF(J6:J15,1)</f>
        <v>0</v>
      </c>
      <c r="K16" s="18">
        <f t="shared" ref="K16:X16" si="13">COUNTIF(K6:K15,1)</f>
        <v>0</v>
      </c>
      <c r="L16" s="17">
        <f t="shared" si="13"/>
        <v>0</v>
      </c>
      <c r="M16">
        <f t="shared" si="13"/>
        <v>0</v>
      </c>
      <c r="N16">
        <f t="shared" si="13"/>
        <v>0</v>
      </c>
      <c r="O16" s="17">
        <f t="shared" si="13"/>
        <v>0</v>
      </c>
      <c r="P16">
        <f t="shared" si="13"/>
        <v>0</v>
      </c>
      <c r="Q16">
        <f t="shared" si="13"/>
        <v>0</v>
      </c>
      <c r="R16" s="17">
        <f t="shared" si="13"/>
        <v>0</v>
      </c>
      <c r="S16">
        <f t="shared" si="13"/>
        <v>0</v>
      </c>
      <c r="T16">
        <f t="shared" si="13"/>
        <v>0</v>
      </c>
      <c r="U16" s="17">
        <f t="shared" si="13"/>
        <v>0</v>
      </c>
      <c r="V16">
        <f t="shared" si="13"/>
        <v>0</v>
      </c>
      <c r="W16">
        <f t="shared" si="13"/>
        <v>0</v>
      </c>
      <c r="X16">
        <f t="shared" si="13"/>
        <v>0</v>
      </c>
      <c r="AB16" s="65" t="s">
        <v>139</v>
      </c>
      <c r="AC16">
        <f>'TeleSAFE PC Checklist'!$T$31</f>
        <v>0</v>
      </c>
      <c r="AD16">
        <f t="shared" si="1"/>
        <v>1</v>
      </c>
      <c r="AE16">
        <f t="shared" si="2"/>
        <v>0</v>
      </c>
    </row>
    <row r="17" spans="2:31" ht="34.5" customHeight="1" x14ac:dyDescent="0.25">
      <c r="AB17" s="20"/>
      <c r="AC17" s="68" t="s">
        <v>71</v>
      </c>
      <c r="AD17" s="20"/>
      <c r="AE17" s="20"/>
    </row>
    <row r="18" spans="2:31" x14ac:dyDescent="0.25">
      <c r="J18" s="117" t="str">
        <f>'TeleSAFE Vendor Eval'!$D$1</f>
        <v>Vendor A</v>
      </c>
      <c r="K18" s="117"/>
      <c r="L18" s="117"/>
      <c r="M18" s="117" t="str">
        <f>'TeleSAFE Vendor Eval'!$E$1</f>
        <v>Vendor B</v>
      </c>
      <c r="N18" s="117"/>
      <c r="O18" s="117"/>
      <c r="P18" s="117" t="str">
        <f>'TeleSAFE Vendor Eval'!$F$1</f>
        <v>Vendor C</v>
      </c>
      <c r="Q18" s="117"/>
      <c r="R18" s="117"/>
      <c r="S18" s="117" t="str">
        <f>'TeleSAFE Vendor Eval'!$G$1</f>
        <v>Vendor D</v>
      </c>
      <c r="T18" s="117"/>
      <c r="U18" s="117"/>
      <c r="V18" s="117" t="str">
        <f>'TeleSAFE Vendor Eval'!$H$1</f>
        <v>Vendor E</v>
      </c>
      <c r="W18" s="117"/>
      <c r="X18" s="117"/>
      <c r="AB18" s="66" t="s">
        <v>72</v>
      </c>
      <c r="AC18">
        <f>'TeleSAFE PC Checklist'!$T$36</f>
        <v>0</v>
      </c>
      <c r="AD18">
        <f t="shared" si="1"/>
        <v>1</v>
      </c>
      <c r="AE18">
        <f t="shared" ref="AE18:AE29" si="14">IF(AC18="Yes",1,0)</f>
        <v>0</v>
      </c>
    </row>
    <row r="19" spans="2:31" x14ac:dyDescent="0.25">
      <c r="B19" s="18" t="s">
        <v>13</v>
      </c>
      <c r="D19" s="18" t="s">
        <v>7</v>
      </c>
      <c r="E19" s="18" t="s">
        <v>8</v>
      </c>
      <c r="F19" s="18" t="s">
        <v>9</v>
      </c>
      <c r="G19" s="18" t="s">
        <v>10</v>
      </c>
      <c r="H19" s="18" t="s">
        <v>11</v>
      </c>
      <c r="J19" s="52" t="s">
        <v>93</v>
      </c>
      <c r="K19" s="52" t="s">
        <v>94</v>
      </c>
      <c r="L19" s="52" t="s">
        <v>95</v>
      </c>
      <c r="M19" s="52" t="s">
        <v>93</v>
      </c>
      <c r="N19" s="52" t="s">
        <v>94</v>
      </c>
      <c r="O19" s="52" t="s">
        <v>95</v>
      </c>
      <c r="P19" s="52" t="s">
        <v>93</v>
      </c>
      <c r="Q19" s="52" t="s">
        <v>94</v>
      </c>
      <c r="R19" s="52" t="s">
        <v>95</v>
      </c>
      <c r="S19" s="52" t="s">
        <v>93</v>
      </c>
      <c r="T19" s="52" t="s">
        <v>94</v>
      </c>
      <c r="U19" s="52" t="s">
        <v>95</v>
      </c>
      <c r="V19" s="52" t="s">
        <v>93</v>
      </c>
      <c r="W19" s="52" t="s">
        <v>94</v>
      </c>
      <c r="X19" s="52" t="s">
        <v>95</v>
      </c>
      <c r="AB19" s="66" t="s">
        <v>140</v>
      </c>
      <c r="AC19">
        <f>'TeleSAFE PC Checklist'!$T$39</f>
        <v>0</v>
      </c>
      <c r="AD19">
        <f t="shared" si="1"/>
        <v>1</v>
      </c>
      <c r="AE19">
        <f t="shared" si="14"/>
        <v>0</v>
      </c>
    </row>
    <row r="20" spans="2:31" x14ac:dyDescent="0.25">
      <c r="C20" s="1" t="s">
        <v>14</v>
      </c>
      <c r="D20" s="49">
        <f>'TeleSAFE Vendor Eval'!D18</f>
        <v>0</v>
      </c>
      <c r="E20">
        <f>'TeleSAFE Vendor Eval'!E18</f>
        <v>0</v>
      </c>
      <c r="F20">
        <f>'TeleSAFE Vendor Eval'!F18</f>
        <v>0</v>
      </c>
      <c r="G20">
        <f>'TeleSAFE Vendor Eval'!G18</f>
        <v>0</v>
      </c>
      <c r="H20">
        <f>'TeleSAFE Vendor Eval'!H18</f>
        <v>0</v>
      </c>
      <c r="J20">
        <f>IF(D20="Don't Know",1,IF(D20="No",1,0))</f>
        <v>0</v>
      </c>
      <c r="K20" s="18">
        <v>0</v>
      </c>
      <c r="L20" s="54">
        <f>IF(D20="Yes",1,0)</f>
        <v>0</v>
      </c>
      <c r="M20">
        <f>IF(E20="Don't Know",1,IF(E20="No",1,0))</f>
        <v>0</v>
      </c>
      <c r="N20">
        <v>0</v>
      </c>
      <c r="O20" s="54">
        <f>IF(E20="Yes",1,0)</f>
        <v>0</v>
      </c>
      <c r="P20">
        <f>IF(F20="Don't Know",1,IF(F20="No",1,0))</f>
        <v>0</v>
      </c>
      <c r="Q20">
        <v>0</v>
      </c>
      <c r="R20" s="54">
        <f>IF(F20="Yes",1,0)</f>
        <v>0</v>
      </c>
      <c r="S20">
        <f>IF(G20="Don't Know",1,IF(G20="No",1,0))</f>
        <v>0</v>
      </c>
      <c r="T20">
        <v>0</v>
      </c>
      <c r="U20" s="54">
        <f>IF(G20="Yes",1,0)</f>
        <v>0</v>
      </c>
      <c r="V20">
        <f>IF(H20="Don't Know",1,IF(H20="No",1,0))</f>
        <v>0</v>
      </c>
      <c r="W20">
        <v>0</v>
      </c>
      <c r="X20">
        <f>IF(H20="Yes",1,0)</f>
        <v>0</v>
      </c>
      <c r="AB20" s="66" t="s">
        <v>141</v>
      </c>
      <c r="AC20">
        <f>'TeleSAFE PC Checklist'!$T$42</f>
        <v>0</v>
      </c>
      <c r="AD20">
        <f t="shared" si="1"/>
        <v>1</v>
      </c>
      <c r="AE20">
        <f t="shared" si="14"/>
        <v>0</v>
      </c>
    </row>
    <row r="21" spans="2:31" x14ac:dyDescent="0.25">
      <c r="C21" s="7" t="s">
        <v>18</v>
      </c>
      <c r="D21" s="49">
        <f>'TeleSAFE Vendor Eval'!D19</f>
        <v>0</v>
      </c>
      <c r="E21">
        <f>'TeleSAFE Vendor Eval'!E19</f>
        <v>0</v>
      </c>
      <c r="F21">
        <f>'TeleSAFE Vendor Eval'!F19</f>
        <v>0</v>
      </c>
      <c r="G21">
        <f>'TeleSAFE Vendor Eval'!G19</f>
        <v>0</v>
      </c>
      <c r="H21">
        <f>'TeleSAFE Vendor Eval'!H19</f>
        <v>0</v>
      </c>
      <c r="J21" s="55">
        <f>IF(D21="Don't Know",1,IF(D21="No",1,0))</f>
        <v>0</v>
      </c>
      <c r="K21" s="61">
        <v>0</v>
      </c>
      <c r="L21" s="56">
        <f>IF(D21="No",1,0)</f>
        <v>0</v>
      </c>
      <c r="M21" s="55">
        <f>IF(E21="Don't Know",1,IF(E21="No",1,0))</f>
        <v>0</v>
      </c>
      <c r="N21" s="55">
        <v>0</v>
      </c>
      <c r="O21" s="56">
        <f>IF(E21="No",1,0)</f>
        <v>0</v>
      </c>
      <c r="P21" s="55">
        <f>IF(F21="Don't Know",1,IF(F21="No",1,0))</f>
        <v>0</v>
      </c>
      <c r="Q21" s="55">
        <v>0</v>
      </c>
      <c r="R21" s="56">
        <f>IF(F21="No",1,0)</f>
        <v>0</v>
      </c>
      <c r="S21" s="55">
        <f>IF(G21="Don't Know",1,IF(G21="No",1,0))</f>
        <v>0</v>
      </c>
      <c r="T21" s="55">
        <v>0</v>
      </c>
      <c r="U21" s="56">
        <f>IF(G21="No",1,0)</f>
        <v>0</v>
      </c>
      <c r="V21" s="55">
        <f>IF(H21="Don't Know",1,IF(H21="No",1,0))</f>
        <v>0</v>
      </c>
      <c r="W21" s="55">
        <v>0</v>
      </c>
      <c r="X21" s="55">
        <f>IF(H21="No",1,0)</f>
        <v>0</v>
      </c>
      <c r="AB21" s="66" t="s">
        <v>142</v>
      </c>
      <c r="AC21">
        <f>'TeleSAFE PC Checklist'!$T$46</f>
        <v>0</v>
      </c>
      <c r="AD21">
        <f t="shared" si="1"/>
        <v>1</v>
      </c>
      <c r="AE21">
        <f t="shared" si="14"/>
        <v>0</v>
      </c>
    </row>
    <row r="22" spans="2:31" x14ac:dyDescent="0.25">
      <c r="C22" s="11" t="s">
        <v>15</v>
      </c>
      <c r="D22" s="49">
        <f>'TeleSAFE Vendor Eval'!D20</f>
        <v>0</v>
      </c>
      <c r="E22">
        <f>'TeleSAFE Vendor Eval'!E20</f>
        <v>0</v>
      </c>
      <c r="F22">
        <f>'TeleSAFE Vendor Eval'!F20</f>
        <v>0</v>
      </c>
      <c r="G22">
        <f>'TeleSAFE Vendor Eval'!G20</f>
        <v>0</v>
      </c>
      <c r="H22">
        <f>'TeleSAFE Vendor Eval'!H20</f>
        <v>0</v>
      </c>
      <c r="J22">
        <f>IF(D22="Don't Know",1,IF(D22="No",1,0))</f>
        <v>0</v>
      </c>
      <c r="K22" s="18">
        <v>0</v>
      </c>
      <c r="L22" s="54">
        <f t="shared" ref="L22:L28" si="15">IF(D22="Yes",1,0)</f>
        <v>0</v>
      </c>
      <c r="M22">
        <f>IF(E22="Don't Know",1,IF(E22="No",1,0))</f>
        <v>0</v>
      </c>
      <c r="N22">
        <v>0</v>
      </c>
      <c r="O22" s="54">
        <f t="shared" ref="O22:O33" si="16">IF(E22="Yes",1,0)</f>
        <v>0</v>
      </c>
      <c r="P22">
        <f>IF(F22="Don't Know",1,IF(F22="No",1,0))</f>
        <v>0</v>
      </c>
      <c r="Q22">
        <v>0</v>
      </c>
      <c r="R22" s="54">
        <f t="shared" ref="R22:R33" si="17">IF(F22="Yes",1,0)</f>
        <v>0</v>
      </c>
      <c r="S22">
        <f>IF(G22="Don't Know",1,IF(G22="No",1,0))</f>
        <v>0</v>
      </c>
      <c r="T22">
        <v>0</v>
      </c>
      <c r="U22" s="54">
        <f t="shared" ref="U22:U33" si="18">IF(G22="Yes",1,0)</f>
        <v>0</v>
      </c>
      <c r="V22">
        <f>IF(H22="Don't Know",1,IF(H22="No",1,0))</f>
        <v>0</v>
      </c>
      <c r="W22">
        <v>0</v>
      </c>
      <c r="X22">
        <f t="shared" ref="X22:X33" si="19">IF(H22="Yes",1,0)</f>
        <v>0</v>
      </c>
      <c r="AB22" s="66" t="s">
        <v>143</v>
      </c>
      <c r="AC22">
        <f>'TeleSAFE PC Checklist'!$T$52</f>
        <v>0</v>
      </c>
      <c r="AD22">
        <f t="shared" si="1"/>
        <v>1</v>
      </c>
      <c r="AE22">
        <f t="shared" si="14"/>
        <v>0</v>
      </c>
    </row>
    <row r="23" spans="2:31" x14ac:dyDescent="0.25">
      <c r="C23" s="7" t="s">
        <v>19</v>
      </c>
      <c r="D23" s="49">
        <f>'TeleSAFE Vendor Eval'!D21</f>
        <v>0</v>
      </c>
      <c r="E23">
        <f>'TeleSAFE Vendor Eval'!E21</f>
        <v>0</v>
      </c>
      <c r="F23">
        <f>'TeleSAFE Vendor Eval'!F21</f>
        <v>0</v>
      </c>
      <c r="G23">
        <f>'TeleSAFE Vendor Eval'!G21</f>
        <v>0</v>
      </c>
      <c r="H23">
        <f>'TeleSAFE Vendor Eval'!H21</f>
        <v>0</v>
      </c>
      <c r="J23" s="64">
        <f>IF(D23="Don't Know",1,0)</f>
        <v>0</v>
      </c>
      <c r="K23" s="64">
        <f>IF(D23="No",1,0)</f>
        <v>0</v>
      </c>
      <c r="L23" s="56">
        <f t="shared" si="15"/>
        <v>0</v>
      </c>
      <c r="M23" s="55">
        <f>IF(E23="Don't Know",1,0)</f>
        <v>0</v>
      </c>
      <c r="N23" s="55">
        <f>IF(E23="No",1,0)</f>
        <v>0</v>
      </c>
      <c r="O23" s="56">
        <f t="shared" si="16"/>
        <v>0</v>
      </c>
      <c r="P23" s="55">
        <f>IF(F23="Don't Know",1,0)</f>
        <v>0</v>
      </c>
      <c r="Q23" s="55">
        <f>IF(F23="No",1,0)</f>
        <v>0</v>
      </c>
      <c r="R23" s="56">
        <f t="shared" si="17"/>
        <v>0</v>
      </c>
      <c r="S23" s="55">
        <f>IF(G23="Don't Know",1,0)</f>
        <v>0</v>
      </c>
      <c r="T23" s="55">
        <f>IF(G23="No",1,0)</f>
        <v>0</v>
      </c>
      <c r="U23" s="56">
        <f t="shared" si="18"/>
        <v>0</v>
      </c>
      <c r="V23" s="55">
        <f>IF(H23="Don't Know",1,0)</f>
        <v>0</v>
      </c>
      <c r="W23" s="55">
        <f>IF(H23="No",1,0)</f>
        <v>0</v>
      </c>
      <c r="X23" s="55">
        <f t="shared" si="19"/>
        <v>0</v>
      </c>
      <c r="AB23" s="66" t="s">
        <v>144</v>
      </c>
      <c r="AC23">
        <f>'TeleSAFE PC Checklist'!$T$54</f>
        <v>0</v>
      </c>
      <c r="AD23">
        <f t="shared" si="1"/>
        <v>1</v>
      </c>
      <c r="AE23">
        <f t="shared" si="14"/>
        <v>0</v>
      </c>
    </row>
    <row r="24" spans="2:31" x14ac:dyDescent="0.25">
      <c r="C24" s="11" t="s">
        <v>37</v>
      </c>
      <c r="D24" s="49">
        <f>'TeleSAFE Vendor Eval'!D22</f>
        <v>0</v>
      </c>
      <c r="E24">
        <f>'TeleSAFE Vendor Eval'!E22</f>
        <v>0</v>
      </c>
      <c r="F24">
        <f>'TeleSAFE Vendor Eval'!F22</f>
        <v>0</v>
      </c>
      <c r="G24">
        <f>'TeleSAFE Vendor Eval'!G22</f>
        <v>0</v>
      </c>
      <c r="H24">
        <f>'TeleSAFE Vendor Eval'!H22</f>
        <v>0</v>
      </c>
      <c r="J24">
        <f>IF(D24="Don't Know",1,IF(D24="No",1,0))</f>
        <v>0</v>
      </c>
      <c r="K24" s="18">
        <v>0</v>
      </c>
      <c r="L24" s="54">
        <f t="shared" si="15"/>
        <v>0</v>
      </c>
      <c r="M24">
        <f>IF(E24="Don't Know",1,IF(E24="No",1,0))</f>
        <v>0</v>
      </c>
      <c r="N24">
        <v>0</v>
      </c>
      <c r="O24" s="54">
        <f t="shared" si="16"/>
        <v>0</v>
      </c>
      <c r="P24">
        <f>IF(F24="Don't Know",1,IF(F24="No",1,0))</f>
        <v>0</v>
      </c>
      <c r="Q24">
        <v>0</v>
      </c>
      <c r="R24" s="54">
        <f t="shared" si="17"/>
        <v>0</v>
      </c>
      <c r="S24">
        <f>IF(G24="Don't Know",1,IF(G24="No",1,0))</f>
        <v>0</v>
      </c>
      <c r="T24">
        <v>0</v>
      </c>
      <c r="U24" s="54">
        <f t="shared" si="18"/>
        <v>0</v>
      </c>
      <c r="V24">
        <f>IF(H24="Don't Know",1,IF(H24="No",1,0))</f>
        <v>0</v>
      </c>
      <c r="W24">
        <v>0</v>
      </c>
      <c r="X24">
        <f t="shared" si="19"/>
        <v>0</v>
      </c>
      <c r="AB24" s="66" t="s">
        <v>145</v>
      </c>
      <c r="AC24">
        <f>'TeleSAFE PC Checklist'!$T$57</f>
        <v>0</v>
      </c>
      <c r="AD24">
        <f t="shared" si="1"/>
        <v>1</v>
      </c>
      <c r="AE24">
        <f t="shared" si="14"/>
        <v>0</v>
      </c>
    </row>
    <row r="25" spans="2:31" ht="27.75" customHeight="1" x14ac:dyDescent="0.25">
      <c r="C25" s="7" t="s">
        <v>46</v>
      </c>
      <c r="D25" s="49">
        <f>'TeleSAFE Vendor Eval'!D23</f>
        <v>0</v>
      </c>
      <c r="E25">
        <f>'TeleSAFE Vendor Eval'!E23</f>
        <v>0</v>
      </c>
      <c r="F25">
        <f>'TeleSAFE Vendor Eval'!F23</f>
        <v>0</v>
      </c>
      <c r="G25">
        <f>'TeleSAFE Vendor Eval'!G23</f>
        <v>0</v>
      </c>
      <c r="H25">
        <f>'TeleSAFE Vendor Eval'!H23</f>
        <v>0</v>
      </c>
      <c r="J25" s="55">
        <f>IF(D25="Don't Know",1,IF(D25="No",1,0))</f>
        <v>0</v>
      </c>
      <c r="K25" s="61">
        <v>0</v>
      </c>
      <c r="L25" s="56">
        <f t="shared" si="15"/>
        <v>0</v>
      </c>
      <c r="M25" s="55">
        <f>IF(E25="Don't Know",1,IF(E25="No",1,0))</f>
        <v>0</v>
      </c>
      <c r="N25" s="55">
        <v>0</v>
      </c>
      <c r="O25" s="56">
        <f t="shared" si="16"/>
        <v>0</v>
      </c>
      <c r="P25" s="55">
        <f>IF(F25="Don't Know",1,IF(F25="No",1,0))</f>
        <v>0</v>
      </c>
      <c r="Q25" s="55">
        <v>0</v>
      </c>
      <c r="R25" s="56">
        <f t="shared" si="17"/>
        <v>0</v>
      </c>
      <c r="S25" s="55">
        <f>IF(G25="Don't Know",1,IF(G25="No",1,0))</f>
        <v>0</v>
      </c>
      <c r="T25" s="55">
        <v>0</v>
      </c>
      <c r="U25" s="56">
        <f t="shared" si="18"/>
        <v>0</v>
      </c>
      <c r="V25" s="55">
        <f>IF(H25="Don't Know",1,IF(H25="No",1,0))</f>
        <v>0</v>
      </c>
      <c r="W25" s="55">
        <v>0</v>
      </c>
      <c r="X25" s="55">
        <f t="shared" si="19"/>
        <v>0</v>
      </c>
      <c r="AB25" s="66" t="s">
        <v>146</v>
      </c>
      <c r="AC25">
        <f>'TeleSAFE PC Checklist'!$T$60</f>
        <v>0</v>
      </c>
      <c r="AD25">
        <f t="shared" si="1"/>
        <v>1</v>
      </c>
      <c r="AE25">
        <f t="shared" si="14"/>
        <v>0</v>
      </c>
    </row>
    <row r="26" spans="2:31" ht="31.5" customHeight="1" x14ac:dyDescent="0.25">
      <c r="C26" s="11" t="s">
        <v>47</v>
      </c>
      <c r="D26" s="49">
        <f>'TeleSAFE Vendor Eval'!D24</f>
        <v>0</v>
      </c>
      <c r="E26">
        <f>'TeleSAFE Vendor Eval'!E24</f>
        <v>0</v>
      </c>
      <c r="F26">
        <f>'TeleSAFE Vendor Eval'!F24</f>
        <v>0</v>
      </c>
      <c r="G26">
        <f>'TeleSAFE Vendor Eval'!G24</f>
        <v>0</v>
      </c>
      <c r="H26">
        <f>'TeleSAFE Vendor Eval'!H24</f>
        <v>0</v>
      </c>
      <c r="J26">
        <f>IF(D26="Don't Know",1,IF(D26="No",1,0))</f>
        <v>0</v>
      </c>
      <c r="K26" s="18">
        <v>0</v>
      </c>
      <c r="L26" s="54">
        <f t="shared" si="15"/>
        <v>0</v>
      </c>
      <c r="M26">
        <f>IF(E26="Don't Know",1,IF(E26="No",1,0))</f>
        <v>0</v>
      </c>
      <c r="N26">
        <v>0</v>
      </c>
      <c r="O26" s="54">
        <f t="shared" si="16"/>
        <v>0</v>
      </c>
      <c r="P26">
        <f>IF(F26="Don't Know",1,IF(F26="No",1,0))</f>
        <v>0</v>
      </c>
      <c r="Q26">
        <v>0</v>
      </c>
      <c r="R26" s="54">
        <f t="shared" si="17"/>
        <v>0</v>
      </c>
      <c r="S26">
        <f>IF(G26="Don't Know",1,IF(G26="No",1,0))</f>
        <v>0</v>
      </c>
      <c r="T26">
        <v>0</v>
      </c>
      <c r="U26" s="54">
        <f t="shared" si="18"/>
        <v>0</v>
      </c>
      <c r="V26">
        <f>IF(H26="Don't Know",1,IF(H26="No",1,0))</f>
        <v>0</v>
      </c>
      <c r="W26">
        <v>0</v>
      </c>
      <c r="X26">
        <f t="shared" si="19"/>
        <v>0</v>
      </c>
      <c r="AB26" s="66" t="s">
        <v>147</v>
      </c>
      <c r="AC26">
        <f>'TeleSAFE PC Checklist'!$T$63</f>
        <v>0</v>
      </c>
      <c r="AD26">
        <f>IF(AC26="No",0,1)</f>
        <v>1</v>
      </c>
      <c r="AE26">
        <f>IF(AC26="No",1,0)</f>
        <v>0</v>
      </c>
    </row>
    <row r="27" spans="2:31" x14ac:dyDescent="0.25">
      <c r="C27" s="7" t="s">
        <v>16</v>
      </c>
      <c r="D27" s="49">
        <f>'TeleSAFE Vendor Eval'!D25</f>
        <v>0</v>
      </c>
      <c r="E27">
        <f>'TeleSAFE Vendor Eval'!E25</f>
        <v>0</v>
      </c>
      <c r="F27">
        <f>'TeleSAFE Vendor Eval'!F25</f>
        <v>0</v>
      </c>
      <c r="G27">
        <f>'TeleSAFE Vendor Eval'!G25</f>
        <v>0</v>
      </c>
      <c r="H27">
        <f>'TeleSAFE Vendor Eval'!H25</f>
        <v>0</v>
      </c>
      <c r="J27" s="64">
        <f>IF(D27="Don't Know",1,0)</f>
        <v>0</v>
      </c>
      <c r="K27" s="55">
        <f>IF(D27="No",1,0)</f>
        <v>0</v>
      </c>
      <c r="L27" s="56">
        <f t="shared" si="15"/>
        <v>0</v>
      </c>
      <c r="M27" s="55">
        <f>IF(E27="Don't Know",1,0)</f>
        <v>0</v>
      </c>
      <c r="N27" s="55">
        <f>IF(E27="No",1,0)</f>
        <v>0</v>
      </c>
      <c r="O27" s="56">
        <f t="shared" si="16"/>
        <v>0</v>
      </c>
      <c r="P27" s="55">
        <f>IF(F27="Don't Know",1,0)</f>
        <v>0</v>
      </c>
      <c r="Q27" s="55">
        <f>IF(F27="No",1,0)</f>
        <v>0</v>
      </c>
      <c r="R27" s="56">
        <f t="shared" si="17"/>
        <v>0</v>
      </c>
      <c r="S27" s="55">
        <f>IF(G27="Don't Know",1,0)</f>
        <v>0</v>
      </c>
      <c r="T27" s="55">
        <f>IF(G27="No",1,0)</f>
        <v>0</v>
      </c>
      <c r="U27" s="56">
        <f t="shared" si="18"/>
        <v>0</v>
      </c>
      <c r="V27" s="55">
        <f>IF(H27="Don't Know",1,0)</f>
        <v>0</v>
      </c>
      <c r="W27" s="55">
        <f>IF(H27="No",1,0)</f>
        <v>0</v>
      </c>
      <c r="X27" s="55">
        <f t="shared" si="19"/>
        <v>0</v>
      </c>
      <c r="AB27" s="66" t="s">
        <v>148</v>
      </c>
      <c r="AC27">
        <f>'TeleSAFE PC Checklist'!$T$67</f>
        <v>0</v>
      </c>
      <c r="AD27">
        <f t="shared" si="1"/>
        <v>1</v>
      </c>
      <c r="AE27">
        <f t="shared" si="14"/>
        <v>0</v>
      </c>
    </row>
    <row r="28" spans="2:31" ht="30" customHeight="1" x14ac:dyDescent="0.25">
      <c r="C28" s="11" t="s">
        <v>17</v>
      </c>
      <c r="D28" s="49">
        <f>'TeleSAFE Vendor Eval'!D26</f>
        <v>0</v>
      </c>
      <c r="E28">
        <f>'TeleSAFE Vendor Eval'!E26</f>
        <v>0</v>
      </c>
      <c r="F28">
        <f>'TeleSAFE Vendor Eval'!F26</f>
        <v>0</v>
      </c>
      <c r="G28">
        <f>'TeleSAFE Vendor Eval'!G26</f>
        <v>0</v>
      </c>
      <c r="H28">
        <f>'TeleSAFE Vendor Eval'!H26</f>
        <v>0</v>
      </c>
      <c r="J28">
        <f>IF(D28="Don't Know",1,IF(D28="No",1,0))</f>
        <v>0</v>
      </c>
      <c r="K28" s="18">
        <v>0</v>
      </c>
      <c r="L28" s="54">
        <f t="shared" si="15"/>
        <v>0</v>
      </c>
      <c r="M28">
        <f>IF(E28="Don't Know",1,IF(E28="No",1,0))</f>
        <v>0</v>
      </c>
      <c r="N28">
        <v>0</v>
      </c>
      <c r="O28" s="54">
        <f t="shared" si="16"/>
        <v>0</v>
      </c>
      <c r="P28">
        <f>IF(F28="Don't Know",1,IF(F28="No",1,0))</f>
        <v>0</v>
      </c>
      <c r="Q28">
        <v>0</v>
      </c>
      <c r="R28" s="54">
        <f t="shared" si="17"/>
        <v>0</v>
      </c>
      <c r="S28">
        <f>IF(G28="Don't Know",1,IF(G28="No",1,0))</f>
        <v>0</v>
      </c>
      <c r="T28">
        <v>0</v>
      </c>
      <c r="U28" s="54">
        <f t="shared" si="18"/>
        <v>0</v>
      </c>
      <c r="V28">
        <f>IF(H28="Don't Know",1,IF(H28="No",1,0))</f>
        <v>0</v>
      </c>
      <c r="W28">
        <v>0</v>
      </c>
      <c r="X28">
        <f t="shared" si="19"/>
        <v>0</v>
      </c>
      <c r="AB28" s="66" t="s">
        <v>149</v>
      </c>
      <c r="AC28">
        <f>'TeleSAFE PC Checklist'!$T$71</f>
        <v>0</v>
      </c>
      <c r="AD28">
        <f t="shared" si="1"/>
        <v>1</v>
      </c>
      <c r="AE28">
        <f t="shared" si="14"/>
        <v>0</v>
      </c>
    </row>
    <row r="29" spans="2:31" ht="28.5" customHeight="1" x14ac:dyDescent="0.25">
      <c r="C29" s="7" t="s">
        <v>20</v>
      </c>
      <c r="D29" s="49">
        <f>'TeleSAFE Vendor Eval'!D27</f>
        <v>0</v>
      </c>
      <c r="E29">
        <f>'TeleSAFE Vendor Eval'!E27</f>
        <v>0</v>
      </c>
      <c r="F29">
        <f>'TeleSAFE Vendor Eval'!F27</f>
        <v>0</v>
      </c>
      <c r="G29">
        <f>'TeleSAFE Vendor Eval'!G27</f>
        <v>0</v>
      </c>
      <c r="H29">
        <f>'TeleSAFE Vendor Eval'!H27</f>
        <v>0</v>
      </c>
      <c r="J29" s="55">
        <f>IF(D29="Don't Know",1,IF(D29="No",1,0))</f>
        <v>0</v>
      </c>
      <c r="K29" s="61">
        <v>0</v>
      </c>
      <c r="L29" s="56">
        <f t="shared" ref="L29:L33" si="20">IF(D29="Yes",1,0)</f>
        <v>0</v>
      </c>
      <c r="M29" s="55">
        <f>IF(E29="Don't Know",1,IF(E29="No",1,0))</f>
        <v>0</v>
      </c>
      <c r="N29" s="55">
        <v>0</v>
      </c>
      <c r="O29" s="56">
        <f t="shared" si="16"/>
        <v>0</v>
      </c>
      <c r="P29" s="55">
        <f>IF(F29="Don't Know",1,IF(F29="No",1,0))</f>
        <v>0</v>
      </c>
      <c r="Q29" s="55">
        <v>0</v>
      </c>
      <c r="R29" s="56">
        <f t="shared" si="17"/>
        <v>0</v>
      </c>
      <c r="S29" s="55">
        <f>IF(G29="Don't Know",1,IF(G29="No",1,0))</f>
        <v>0</v>
      </c>
      <c r="T29" s="55">
        <v>0</v>
      </c>
      <c r="U29" s="56">
        <f t="shared" si="18"/>
        <v>0</v>
      </c>
      <c r="V29" s="55">
        <f>IF(H29="Don't Know",1,IF(H29="No",1,0))</f>
        <v>0</v>
      </c>
      <c r="W29" s="55">
        <v>0</v>
      </c>
      <c r="X29" s="55">
        <f t="shared" si="19"/>
        <v>0</v>
      </c>
      <c r="AB29" s="66" t="s">
        <v>150</v>
      </c>
      <c r="AC29">
        <f>'TeleSAFE PC Checklist'!$T$74</f>
        <v>0</v>
      </c>
      <c r="AD29">
        <f t="shared" si="1"/>
        <v>1</v>
      </c>
      <c r="AE29">
        <f t="shared" si="14"/>
        <v>0</v>
      </c>
    </row>
    <row r="30" spans="2:31" ht="14.25" customHeight="1" x14ac:dyDescent="0.25">
      <c r="C30" s="11" t="s">
        <v>21</v>
      </c>
      <c r="D30" s="49">
        <f>'TeleSAFE Vendor Eval'!D28</f>
        <v>0</v>
      </c>
      <c r="E30">
        <f>'TeleSAFE Vendor Eval'!E28</f>
        <v>0</v>
      </c>
      <c r="F30">
        <f>'TeleSAFE Vendor Eval'!F28</f>
        <v>0</v>
      </c>
      <c r="G30">
        <f>'TeleSAFE Vendor Eval'!G28</f>
        <v>0</v>
      </c>
      <c r="H30">
        <f>'TeleSAFE Vendor Eval'!H28</f>
        <v>0</v>
      </c>
      <c r="J30" s="57">
        <f>IF(D30="Don't Know",1,IF(D30="No",1,0))</f>
        <v>0</v>
      </c>
      <c r="K30" s="18">
        <v>0</v>
      </c>
      <c r="L30" s="54">
        <f t="shared" si="20"/>
        <v>0</v>
      </c>
      <c r="M30" s="57">
        <f>IF(E30="Don't Know",1,IF(E30="No",1,0))</f>
        <v>0</v>
      </c>
      <c r="N30">
        <v>0</v>
      </c>
      <c r="O30" s="54">
        <f t="shared" si="16"/>
        <v>0</v>
      </c>
      <c r="P30" s="57">
        <f>IF(F30="Don't Know",1,IF(F30="No",1,0))</f>
        <v>0</v>
      </c>
      <c r="Q30">
        <v>0</v>
      </c>
      <c r="R30" s="54">
        <f t="shared" si="17"/>
        <v>0</v>
      </c>
      <c r="S30" s="57">
        <f>IF(G30="Don't Know",1,IF(G30="No",1,0))</f>
        <v>0</v>
      </c>
      <c r="T30">
        <v>0</v>
      </c>
      <c r="U30" s="54">
        <f t="shared" si="18"/>
        <v>0</v>
      </c>
      <c r="V30" s="57">
        <f>IF(H30="Don't Know",1,IF(H30="No",1,0))</f>
        <v>0</v>
      </c>
      <c r="W30">
        <v>0</v>
      </c>
      <c r="X30">
        <f t="shared" si="19"/>
        <v>0</v>
      </c>
    </row>
    <row r="31" spans="2:31" ht="30" customHeight="1" x14ac:dyDescent="0.25">
      <c r="C31" s="7" t="s">
        <v>48</v>
      </c>
      <c r="D31" s="49">
        <f>'TeleSAFE Vendor Eval'!D29</f>
        <v>0</v>
      </c>
      <c r="E31">
        <f>'TeleSAFE Vendor Eval'!E29</f>
        <v>0</v>
      </c>
      <c r="F31">
        <f>'TeleSAFE Vendor Eval'!F29</f>
        <v>0</v>
      </c>
      <c r="G31">
        <f>'TeleSAFE Vendor Eval'!G29</f>
        <v>0</v>
      </c>
      <c r="H31">
        <f>'TeleSAFE Vendor Eval'!H29</f>
        <v>0</v>
      </c>
      <c r="J31" s="55">
        <f t="shared" ref="J31:J32" si="21">IF(D31="Don't Know",1,IF(D31="No",1,0))</f>
        <v>0</v>
      </c>
      <c r="K31" s="61">
        <v>0</v>
      </c>
      <c r="L31" s="56">
        <f t="shared" si="20"/>
        <v>0</v>
      </c>
      <c r="M31" s="55">
        <f t="shared" ref="M31:M33" si="22">IF(E31="Don't Know",1,IF(E31="No",1,0))</f>
        <v>0</v>
      </c>
      <c r="N31" s="55">
        <v>0</v>
      </c>
      <c r="O31" s="56">
        <f t="shared" si="16"/>
        <v>0</v>
      </c>
      <c r="P31" s="55">
        <f t="shared" ref="P31:P33" si="23">IF(F31="Don't Know",1,IF(F31="No",1,0))</f>
        <v>0</v>
      </c>
      <c r="Q31" s="55">
        <v>0</v>
      </c>
      <c r="R31" s="56">
        <f t="shared" si="17"/>
        <v>0</v>
      </c>
      <c r="S31" s="55">
        <f t="shared" ref="S31:S33" si="24">IF(G31="Don't Know",1,IF(G31="No",1,0))</f>
        <v>0</v>
      </c>
      <c r="T31" s="55">
        <v>0</v>
      </c>
      <c r="U31" s="56">
        <f t="shared" si="18"/>
        <v>0</v>
      </c>
      <c r="V31" s="55">
        <f t="shared" ref="V31:V33" si="25">IF(H31="Don't Know",1,IF(H31="No",1,0))</f>
        <v>0</v>
      </c>
      <c r="W31" s="55">
        <v>0</v>
      </c>
      <c r="X31" s="55">
        <f t="shared" si="19"/>
        <v>0</v>
      </c>
    </row>
    <row r="32" spans="2:31" x14ac:dyDescent="0.25">
      <c r="C32" s="11" t="s">
        <v>38</v>
      </c>
      <c r="D32" s="49">
        <f>'TeleSAFE Vendor Eval'!D30</f>
        <v>0</v>
      </c>
      <c r="E32">
        <f>'TeleSAFE Vendor Eval'!E30</f>
        <v>0</v>
      </c>
      <c r="F32">
        <f>'TeleSAFE Vendor Eval'!F30</f>
        <v>0</v>
      </c>
      <c r="G32">
        <f>'TeleSAFE Vendor Eval'!G30</f>
        <v>0</v>
      </c>
      <c r="H32">
        <f>'TeleSAFE Vendor Eval'!H30</f>
        <v>0</v>
      </c>
      <c r="J32" s="57">
        <f t="shared" si="21"/>
        <v>0</v>
      </c>
      <c r="K32" s="18">
        <v>0</v>
      </c>
      <c r="L32" s="54">
        <f t="shared" si="20"/>
        <v>0</v>
      </c>
      <c r="M32" s="57">
        <f t="shared" si="22"/>
        <v>0</v>
      </c>
      <c r="N32">
        <v>0</v>
      </c>
      <c r="O32" s="54">
        <f t="shared" si="16"/>
        <v>0</v>
      </c>
      <c r="P32" s="57">
        <f t="shared" si="23"/>
        <v>0</v>
      </c>
      <c r="Q32">
        <v>0</v>
      </c>
      <c r="R32" s="54">
        <f t="shared" si="17"/>
        <v>0</v>
      </c>
      <c r="S32" s="57">
        <f t="shared" si="24"/>
        <v>0</v>
      </c>
      <c r="T32">
        <v>0</v>
      </c>
      <c r="U32" s="54">
        <f t="shared" si="18"/>
        <v>0</v>
      </c>
      <c r="V32" s="57">
        <f t="shared" si="25"/>
        <v>0</v>
      </c>
      <c r="W32">
        <v>0</v>
      </c>
      <c r="X32">
        <f t="shared" si="19"/>
        <v>0</v>
      </c>
    </row>
    <row r="33" spans="2:24" ht="29.25" customHeight="1" x14ac:dyDescent="0.25">
      <c r="C33" s="7" t="s">
        <v>49</v>
      </c>
      <c r="D33" s="49">
        <f>'TeleSAFE Vendor Eval'!D31</f>
        <v>0</v>
      </c>
      <c r="E33">
        <f>'TeleSAFE Vendor Eval'!E31</f>
        <v>0</v>
      </c>
      <c r="F33">
        <f>'TeleSAFE Vendor Eval'!F31</f>
        <v>0</v>
      </c>
      <c r="G33">
        <f>'TeleSAFE Vendor Eval'!G31</f>
        <v>0</v>
      </c>
      <c r="H33">
        <f>'TeleSAFE Vendor Eval'!H31</f>
        <v>0</v>
      </c>
      <c r="J33" s="55">
        <f>IF(D33="Don't Know",1,IF(D33="No",1,0))</f>
        <v>0</v>
      </c>
      <c r="K33" s="61">
        <v>0</v>
      </c>
      <c r="L33" s="56">
        <f t="shared" si="20"/>
        <v>0</v>
      </c>
      <c r="M33" s="55">
        <f t="shared" si="22"/>
        <v>0</v>
      </c>
      <c r="N33" s="55">
        <v>0</v>
      </c>
      <c r="O33" s="56">
        <f t="shared" si="16"/>
        <v>0</v>
      </c>
      <c r="P33" s="55">
        <f t="shared" si="23"/>
        <v>0</v>
      </c>
      <c r="Q33" s="55">
        <v>0</v>
      </c>
      <c r="R33" s="56">
        <f t="shared" si="17"/>
        <v>0</v>
      </c>
      <c r="S33" s="55">
        <f t="shared" si="24"/>
        <v>0</v>
      </c>
      <c r="T33" s="55">
        <v>0</v>
      </c>
      <c r="U33" s="56">
        <f t="shared" si="18"/>
        <v>0</v>
      </c>
      <c r="V33" s="55">
        <f t="shared" si="25"/>
        <v>0</v>
      </c>
      <c r="W33" s="55">
        <v>0</v>
      </c>
      <c r="X33" s="55">
        <f t="shared" si="19"/>
        <v>0</v>
      </c>
    </row>
    <row r="34" spans="2:24" ht="29.25" customHeight="1" x14ac:dyDescent="0.25">
      <c r="C34" s="7"/>
      <c r="D34" s="49"/>
      <c r="I34" t="s">
        <v>96</v>
      </c>
      <c r="J34">
        <f>COUNTIF(J20:J33,1)</f>
        <v>0</v>
      </c>
      <c r="K34">
        <f t="shared" ref="K34:X34" si="26">COUNTIF(K20:K33,1)</f>
        <v>0</v>
      </c>
      <c r="L34">
        <f t="shared" si="26"/>
        <v>0</v>
      </c>
      <c r="M34">
        <f t="shared" si="26"/>
        <v>0</v>
      </c>
      <c r="N34">
        <f t="shared" si="26"/>
        <v>0</v>
      </c>
      <c r="O34">
        <f t="shared" si="26"/>
        <v>0</v>
      </c>
      <c r="P34">
        <f t="shared" si="26"/>
        <v>0</v>
      </c>
      <c r="Q34">
        <f t="shared" si="26"/>
        <v>0</v>
      </c>
      <c r="R34">
        <f t="shared" si="26"/>
        <v>0</v>
      </c>
      <c r="S34">
        <f t="shared" si="26"/>
        <v>0</v>
      </c>
      <c r="T34">
        <f t="shared" si="26"/>
        <v>0</v>
      </c>
      <c r="U34">
        <f t="shared" si="26"/>
        <v>0</v>
      </c>
      <c r="V34">
        <f t="shared" si="26"/>
        <v>0</v>
      </c>
      <c r="W34">
        <f t="shared" si="26"/>
        <v>0</v>
      </c>
      <c r="X34">
        <f t="shared" si="26"/>
        <v>0</v>
      </c>
    </row>
    <row r="35" spans="2:24" ht="29.25" customHeight="1" x14ac:dyDescent="0.25">
      <c r="C35" s="11"/>
      <c r="D35" s="49"/>
    </row>
    <row r="36" spans="2:24" x14ac:dyDescent="0.25">
      <c r="J36" s="117" t="str">
        <f>'TeleSAFE Vendor Eval'!$D$1</f>
        <v>Vendor A</v>
      </c>
      <c r="K36" s="117"/>
      <c r="L36" s="117"/>
      <c r="M36" s="117" t="str">
        <f>'TeleSAFE Vendor Eval'!$E$1</f>
        <v>Vendor B</v>
      </c>
      <c r="N36" s="117"/>
      <c r="O36" s="117"/>
      <c r="P36" s="117" t="str">
        <f>'TeleSAFE Vendor Eval'!$F$1</f>
        <v>Vendor C</v>
      </c>
      <c r="Q36" s="117"/>
      <c r="R36" s="117"/>
      <c r="S36" s="117" t="str">
        <f>'TeleSAFE Vendor Eval'!$G$1</f>
        <v>Vendor D</v>
      </c>
      <c r="T36" s="117"/>
      <c r="U36" s="117"/>
      <c r="V36" s="117" t="str">
        <f>'TeleSAFE Vendor Eval'!$H$1</f>
        <v>Vendor E</v>
      </c>
      <c r="W36" s="117"/>
      <c r="X36" s="117"/>
    </row>
    <row r="37" spans="2:24" x14ac:dyDescent="0.25">
      <c r="B37" s="18" t="s">
        <v>2</v>
      </c>
      <c r="D37" s="18" t="s">
        <v>7</v>
      </c>
      <c r="E37" s="18" t="s">
        <v>8</v>
      </c>
      <c r="F37" s="18" t="s">
        <v>9</v>
      </c>
      <c r="G37" s="18" t="s">
        <v>10</v>
      </c>
      <c r="H37" s="18" t="s">
        <v>11</v>
      </c>
      <c r="J37" s="52" t="s">
        <v>93</v>
      </c>
      <c r="K37" s="52" t="s">
        <v>94</v>
      </c>
      <c r="L37" s="52" t="s">
        <v>95</v>
      </c>
      <c r="M37" s="52" t="s">
        <v>93</v>
      </c>
      <c r="N37" s="52" t="s">
        <v>94</v>
      </c>
      <c r="O37" s="52" t="s">
        <v>95</v>
      </c>
      <c r="P37" s="52" t="s">
        <v>93</v>
      </c>
      <c r="Q37" s="52" t="s">
        <v>94</v>
      </c>
      <c r="R37" s="52" t="s">
        <v>95</v>
      </c>
      <c r="S37" s="52" t="s">
        <v>93</v>
      </c>
      <c r="T37" s="52" t="s">
        <v>94</v>
      </c>
      <c r="U37" s="52" t="s">
        <v>95</v>
      </c>
      <c r="V37" s="52" t="s">
        <v>93</v>
      </c>
      <c r="W37" s="52" t="s">
        <v>94</v>
      </c>
      <c r="X37" s="52" t="s">
        <v>95</v>
      </c>
    </row>
    <row r="38" spans="2:24" ht="27.75" customHeight="1" x14ac:dyDescent="0.25">
      <c r="C38" s="1" t="s">
        <v>22</v>
      </c>
      <c r="D38" s="49">
        <f>'TeleSAFE Vendor Eval'!D33</f>
        <v>0</v>
      </c>
      <c r="E38">
        <f>'TeleSAFE Vendor Eval'!E33</f>
        <v>0</v>
      </c>
      <c r="F38">
        <f>'TeleSAFE Vendor Eval'!F33</f>
        <v>0</v>
      </c>
      <c r="G38">
        <f>'TeleSAFE Vendor Eval'!G33</f>
        <v>0</v>
      </c>
      <c r="H38">
        <f>'TeleSAFE Vendor Eval'!H33</f>
        <v>0</v>
      </c>
      <c r="J38" s="58">
        <f>IF(D38="Don't Know",1,0)</f>
        <v>0</v>
      </c>
      <c r="K38">
        <f t="shared" ref="K38:K39" si="27">IF(D38="No",1,0)</f>
        <v>0</v>
      </c>
      <c r="L38" s="54">
        <f t="shared" ref="L38:L41" si="28">IF(D38="Yes",1,0)</f>
        <v>0</v>
      </c>
      <c r="M38">
        <f>IF(E38="Don't Know",1,0)</f>
        <v>0</v>
      </c>
      <c r="N38">
        <f>IF(E38="No",1,0)</f>
        <v>0</v>
      </c>
      <c r="O38" s="54">
        <f>IF(E38="Yes",1,0)</f>
        <v>0</v>
      </c>
      <c r="P38">
        <f>IF(F38="Don't Know",1,0)</f>
        <v>0</v>
      </c>
      <c r="Q38">
        <f>IF(F38="No",1,0)</f>
        <v>0</v>
      </c>
      <c r="R38" s="54">
        <f>IF(F38="Yes",1,0)</f>
        <v>0</v>
      </c>
      <c r="S38">
        <f>IF(G38="Don't Know",1,0)</f>
        <v>0</v>
      </c>
      <c r="T38">
        <f>IF(G38="No",1,0)</f>
        <v>0</v>
      </c>
      <c r="U38" s="54">
        <f>IF(G38="Yes",1,0)</f>
        <v>0</v>
      </c>
      <c r="V38">
        <f>IF(H38="Don't Know",1,0)</f>
        <v>0</v>
      </c>
      <c r="W38">
        <f>IF(H38="No",1,0)</f>
        <v>0</v>
      </c>
      <c r="X38">
        <f>IF(H38="Yes",1,0)</f>
        <v>0</v>
      </c>
    </row>
    <row r="39" spans="2:24" ht="15" customHeight="1" x14ac:dyDescent="0.25">
      <c r="C39" s="7" t="s">
        <v>39</v>
      </c>
      <c r="D39" s="49">
        <f>'TeleSAFE Vendor Eval'!D34</f>
        <v>0</v>
      </c>
      <c r="E39">
        <f>'TeleSAFE Vendor Eval'!E34</f>
        <v>0</v>
      </c>
      <c r="F39">
        <f>'TeleSAFE Vendor Eval'!F34</f>
        <v>0</v>
      </c>
      <c r="G39">
        <f>'TeleSAFE Vendor Eval'!G34</f>
        <v>0</v>
      </c>
      <c r="H39">
        <f>'TeleSAFE Vendor Eval'!H34</f>
        <v>0</v>
      </c>
      <c r="J39" s="64">
        <f>IF(D39="Don't Know",1,0)</f>
        <v>0</v>
      </c>
      <c r="K39" s="55">
        <f t="shared" si="27"/>
        <v>0</v>
      </c>
      <c r="L39" s="56">
        <f t="shared" si="28"/>
        <v>0</v>
      </c>
      <c r="M39" s="55">
        <f>IF(E39="Don't Know",1,0)</f>
        <v>0</v>
      </c>
      <c r="N39" s="55">
        <f>IF(E39="No",1,0)</f>
        <v>0</v>
      </c>
      <c r="O39" s="56">
        <f>IF(E39="Yes",1,0)</f>
        <v>0</v>
      </c>
      <c r="P39" s="55">
        <f>IF(F39="Don't Know",1,0)</f>
        <v>0</v>
      </c>
      <c r="Q39" s="55">
        <f>IF(F39="No",1,0)</f>
        <v>0</v>
      </c>
      <c r="R39" s="56">
        <f>IF(F39="Yes",1,0)</f>
        <v>0</v>
      </c>
      <c r="S39" s="55">
        <f>IF(G39="Don't Know",1,0)</f>
        <v>0</v>
      </c>
      <c r="T39" s="55">
        <f>IF(G39="No",1,0)</f>
        <v>0</v>
      </c>
      <c r="U39" s="56">
        <f>IF(G39="Yes",1,0)</f>
        <v>0</v>
      </c>
      <c r="V39" s="55">
        <f>IF(H39="Don't Know",1,0)</f>
        <v>0</v>
      </c>
      <c r="W39" s="55">
        <f>IF(H39="No",1,0)</f>
        <v>0</v>
      </c>
      <c r="X39" s="55">
        <f>IF(H39="Yes",1,0)</f>
        <v>0</v>
      </c>
    </row>
    <row r="40" spans="2:24" x14ac:dyDescent="0.25">
      <c r="C40" s="1" t="s">
        <v>23</v>
      </c>
      <c r="D40" s="49">
        <f>'TeleSAFE Vendor Eval'!D35</f>
        <v>0</v>
      </c>
      <c r="E40">
        <f>'TeleSAFE Vendor Eval'!E35</f>
        <v>0</v>
      </c>
      <c r="F40">
        <f>'TeleSAFE Vendor Eval'!F35</f>
        <v>0</v>
      </c>
      <c r="G40">
        <f>'TeleSAFE Vendor Eval'!G35</f>
        <v>0</v>
      </c>
      <c r="H40">
        <f>'TeleSAFE Vendor Eval'!H35</f>
        <v>0</v>
      </c>
      <c r="J40">
        <f>IF(D40="Don't Know",1,IF(D40="No",1,0))</f>
        <v>0</v>
      </c>
      <c r="K40" s="18">
        <v>0</v>
      </c>
      <c r="L40" s="54">
        <f t="shared" si="28"/>
        <v>0</v>
      </c>
      <c r="M40">
        <f>IF(E40="Don't Know",1,IF(E40="No",1,0))</f>
        <v>0</v>
      </c>
      <c r="N40">
        <v>0</v>
      </c>
      <c r="O40" s="54">
        <f>IF(E40="Yes",1,0)</f>
        <v>0</v>
      </c>
      <c r="P40">
        <f>IF(F40="Don't Know",1,IF(F40="No",1,0))</f>
        <v>0</v>
      </c>
      <c r="Q40">
        <v>0</v>
      </c>
      <c r="R40" s="54">
        <f>IF(F40="Yes",1,0)</f>
        <v>0</v>
      </c>
      <c r="S40">
        <f>IF(G40="Don't Know",1,IF(G40="No",1,0))</f>
        <v>0</v>
      </c>
      <c r="T40">
        <v>0</v>
      </c>
      <c r="U40" s="54">
        <f>IF(G40="Yes",1,0)</f>
        <v>0</v>
      </c>
      <c r="V40">
        <f>IF(H40="Don't Know",1,IF(H40="No",1,0))</f>
        <v>0</v>
      </c>
      <c r="W40">
        <v>0</v>
      </c>
      <c r="X40">
        <f>IF(H40="Yes",1,0)</f>
        <v>0</v>
      </c>
    </row>
    <row r="41" spans="2:24" ht="32.25" customHeight="1" x14ac:dyDescent="0.25">
      <c r="C41" s="7" t="s">
        <v>24</v>
      </c>
      <c r="D41" s="49">
        <f>'TeleSAFE Vendor Eval'!D36</f>
        <v>0</v>
      </c>
      <c r="E41">
        <f>'TeleSAFE Vendor Eval'!E36</f>
        <v>0</v>
      </c>
      <c r="F41">
        <f>'TeleSAFE Vendor Eval'!F36</f>
        <v>0</v>
      </c>
      <c r="G41">
        <f>'TeleSAFE Vendor Eval'!G36</f>
        <v>0</v>
      </c>
      <c r="H41">
        <f>'TeleSAFE Vendor Eval'!H36</f>
        <v>0</v>
      </c>
      <c r="J41" s="55">
        <f>IF(D41="Don't Know",1,IF(D41="No",1,0))</f>
        <v>0</v>
      </c>
      <c r="K41" s="61">
        <v>0</v>
      </c>
      <c r="L41" s="56">
        <f t="shared" si="28"/>
        <v>0</v>
      </c>
      <c r="M41" s="55">
        <f>IF(E41="Don't Know",1,IF(E41="No",1,0))</f>
        <v>0</v>
      </c>
      <c r="N41" s="55">
        <v>0</v>
      </c>
      <c r="O41" s="56">
        <f>IF(E41="Yes",1,0)</f>
        <v>0</v>
      </c>
      <c r="P41" s="55">
        <f>IF(F41="Don't Know",1,IF(F41="No",1,0))</f>
        <v>0</v>
      </c>
      <c r="Q41" s="55">
        <v>0</v>
      </c>
      <c r="R41" s="56">
        <f>IF(F41="Yes",1,0)</f>
        <v>0</v>
      </c>
      <c r="S41" s="55">
        <f>IF(G41="Don't Know",1,IF(G41="No",1,0))</f>
        <v>0</v>
      </c>
      <c r="T41" s="55">
        <v>0</v>
      </c>
      <c r="U41" s="56">
        <f>IF(G41="Yes",1,0)</f>
        <v>0</v>
      </c>
      <c r="V41" s="55">
        <f>IF(H41="Don't Know",1,IF(H41="No",1,0))</f>
        <v>0</v>
      </c>
      <c r="W41" s="55">
        <v>0</v>
      </c>
      <c r="X41" s="55">
        <f>IF(H41="Yes",1,0)</f>
        <v>0</v>
      </c>
    </row>
    <row r="42" spans="2:24" ht="32.25" customHeight="1" x14ac:dyDescent="0.25">
      <c r="C42" s="11"/>
      <c r="D42" s="49"/>
      <c r="I42" t="s">
        <v>96</v>
      </c>
      <c r="J42">
        <f>COUNTIF(J38:J41,1)</f>
        <v>0</v>
      </c>
      <c r="K42" s="18">
        <f t="shared" ref="K42:X42" si="29">COUNTIF(K38:K41,1)</f>
        <v>0</v>
      </c>
      <c r="L42" s="17">
        <f t="shared" si="29"/>
        <v>0</v>
      </c>
      <c r="M42">
        <f t="shared" si="29"/>
        <v>0</v>
      </c>
      <c r="N42">
        <f t="shared" si="29"/>
        <v>0</v>
      </c>
      <c r="O42" s="17">
        <f t="shared" si="29"/>
        <v>0</v>
      </c>
      <c r="P42">
        <f t="shared" si="29"/>
        <v>0</v>
      </c>
      <c r="Q42">
        <f t="shared" si="29"/>
        <v>0</v>
      </c>
      <c r="R42" s="17">
        <f t="shared" si="29"/>
        <v>0</v>
      </c>
      <c r="S42">
        <f t="shared" si="29"/>
        <v>0</v>
      </c>
      <c r="T42">
        <f t="shared" si="29"/>
        <v>0</v>
      </c>
      <c r="U42" s="17">
        <f t="shared" si="29"/>
        <v>0</v>
      </c>
      <c r="V42">
        <f t="shared" si="29"/>
        <v>0</v>
      </c>
      <c r="W42">
        <f t="shared" si="29"/>
        <v>0</v>
      </c>
      <c r="X42">
        <f t="shared" si="29"/>
        <v>0</v>
      </c>
    </row>
    <row r="44" spans="2:24" x14ac:dyDescent="0.25">
      <c r="J44" s="117" t="str">
        <f>'TeleSAFE Vendor Eval'!$D$1</f>
        <v>Vendor A</v>
      </c>
      <c r="K44" s="117"/>
      <c r="L44" s="117"/>
      <c r="M44" s="117" t="str">
        <f>'TeleSAFE Vendor Eval'!$E$1</f>
        <v>Vendor B</v>
      </c>
      <c r="N44" s="117"/>
      <c r="O44" s="117"/>
      <c r="P44" s="117" t="str">
        <f>'TeleSAFE Vendor Eval'!$F$1</f>
        <v>Vendor C</v>
      </c>
      <c r="Q44" s="117"/>
      <c r="R44" s="117"/>
      <c r="S44" s="117" t="str">
        <f>'TeleSAFE Vendor Eval'!$G$1</f>
        <v>Vendor D</v>
      </c>
      <c r="T44" s="117"/>
      <c r="U44" s="117"/>
      <c r="V44" s="117" t="str">
        <f>'TeleSAFE Vendor Eval'!$H$1</f>
        <v>Vendor E</v>
      </c>
      <c r="W44" s="117"/>
      <c r="X44" s="117"/>
    </row>
    <row r="45" spans="2:24" x14ac:dyDescent="0.25">
      <c r="B45" s="18" t="s">
        <v>3</v>
      </c>
      <c r="D45" s="18" t="s">
        <v>7</v>
      </c>
      <c r="E45" s="18" t="s">
        <v>8</v>
      </c>
      <c r="F45" s="18" t="s">
        <v>9</v>
      </c>
      <c r="G45" s="18" t="s">
        <v>10</v>
      </c>
      <c r="H45" s="18" t="s">
        <v>11</v>
      </c>
      <c r="J45" s="52" t="s">
        <v>93</v>
      </c>
      <c r="K45" s="52" t="s">
        <v>94</v>
      </c>
      <c r="L45" s="52" t="s">
        <v>95</v>
      </c>
      <c r="M45" s="52" t="s">
        <v>93</v>
      </c>
      <c r="N45" s="52" t="s">
        <v>94</v>
      </c>
      <c r="O45" s="52" t="s">
        <v>95</v>
      </c>
      <c r="P45" s="52" t="s">
        <v>93</v>
      </c>
      <c r="Q45" s="52" t="s">
        <v>94</v>
      </c>
      <c r="R45" s="52" t="s">
        <v>95</v>
      </c>
      <c r="S45" s="52" t="s">
        <v>93</v>
      </c>
      <c r="T45" s="52" t="s">
        <v>94</v>
      </c>
      <c r="U45" s="52" t="s">
        <v>95</v>
      </c>
      <c r="V45" s="52" t="s">
        <v>93</v>
      </c>
      <c r="W45" s="52" t="s">
        <v>94</v>
      </c>
      <c r="X45" s="52" t="s">
        <v>95</v>
      </c>
    </row>
    <row r="46" spans="2:24" ht="30.75" customHeight="1" x14ac:dyDescent="0.25">
      <c r="C46" s="1" t="s">
        <v>40</v>
      </c>
      <c r="D46" s="49">
        <f>'TeleSAFE Vendor Eval'!D38</f>
        <v>0</v>
      </c>
      <c r="E46">
        <f>'TeleSAFE Vendor Eval'!E38</f>
        <v>0</v>
      </c>
      <c r="F46">
        <f>'TeleSAFE Vendor Eval'!F38</f>
        <v>0</v>
      </c>
      <c r="G46">
        <f>'TeleSAFE Vendor Eval'!G38</f>
        <v>0</v>
      </c>
      <c r="H46">
        <f>'TeleSAFE Vendor Eval'!H38</f>
        <v>0</v>
      </c>
      <c r="J46">
        <f>IF(D46="Don't Know",1,IF(D46="No",1,0))</f>
        <v>0</v>
      </c>
      <c r="K46" s="18">
        <v>0</v>
      </c>
      <c r="L46" s="54">
        <f t="shared" ref="L46:L47" si="30">IF(D46="Yes",1,0)</f>
        <v>0</v>
      </c>
      <c r="M46">
        <f>IF(E46="Don't Know",1,IF(E46="No",1,0))</f>
        <v>0</v>
      </c>
      <c r="N46">
        <v>0</v>
      </c>
      <c r="O46" s="54">
        <f t="shared" ref="O46:O51" si="31">IF(E46="Yes",1,0)</f>
        <v>0</v>
      </c>
      <c r="P46">
        <f>IF(F46="Don't Know",1,IF(F46="No",1,0))</f>
        <v>0</v>
      </c>
      <c r="Q46">
        <v>0</v>
      </c>
      <c r="R46" s="54">
        <f t="shared" ref="R46:R51" si="32">IF(F46="Yes",1,0)</f>
        <v>0</v>
      </c>
      <c r="S46">
        <f>IF(G46="Don't Know",1,IF(G46="No",1,0))</f>
        <v>0</v>
      </c>
      <c r="T46">
        <v>0</v>
      </c>
      <c r="U46" s="54">
        <f t="shared" ref="U46:U51" si="33">IF(G46="Yes",1,0)</f>
        <v>0</v>
      </c>
      <c r="V46">
        <f>IF(H46="Don't Know",1,IF(H46="No",1,0))</f>
        <v>0</v>
      </c>
      <c r="W46">
        <v>0</v>
      </c>
      <c r="X46">
        <f t="shared" ref="X46:X51" si="34">IF(H46="Yes",1,0)</f>
        <v>0</v>
      </c>
    </row>
    <row r="47" spans="2:24" x14ac:dyDescent="0.25">
      <c r="C47" s="8" t="s">
        <v>50</v>
      </c>
      <c r="D47" s="51">
        <f>'TeleSAFE Vendor Eval'!D39</f>
        <v>0</v>
      </c>
      <c r="E47">
        <f>'TeleSAFE Vendor Eval'!E39</f>
        <v>0</v>
      </c>
      <c r="F47">
        <f>'TeleSAFE Vendor Eval'!F39</f>
        <v>0</v>
      </c>
      <c r="G47">
        <f>'TeleSAFE Vendor Eval'!G39</f>
        <v>0</v>
      </c>
      <c r="H47">
        <f>'TeleSAFE Vendor Eval'!H39</f>
        <v>0</v>
      </c>
      <c r="J47" s="64">
        <f>IF(D47="Don't Know",1,0)</f>
        <v>0</v>
      </c>
      <c r="K47" s="61">
        <f t="shared" ref="K47" si="35">IF(D47="No",1,0)</f>
        <v>0</v>
      </c>
      <c r="L47" s="56">
        <f t="shared" si="30"/>
        <v>0</v>
      </c>
      <c r="M47" s="55">
        <f>IF(E47="Don't Know",1,0)</f>
        <v>0</v>
      </c>
      <c r="N47" s="55">
        <f>IF(E47="No",1,0)</f>
        <v>0</v>
      </c>
      <c r="O47" s="56">
        <f t="shared" si="31"/>
        <v>0</v>
      </c>
      <c r="P47" s="55">
        <f>IF(F47="Don't Know",1,0)</f>
        <v>0</v>
      </c>
      <c r="Q47" s="55">
        <f>IF(F47="No",1,0)</f>
        <v>0</v>
      </c>
      <c r="R47" s="56">
        <f t="shared" si="32"/>
        <v>0</v>
      </c>
      <c r="S47" s="55">
        <f>IF(G47="Don't Know",1,0)</f>
        <v>0</v>
      </c>
      <c r="T47" s="55">
        <f>IF(G47="No",1,0)</f>
        <v>0</v>
      </c>
      <c r="U47" s="56">
        <f t="shared" si="33"/>
        <v>0</v>
      </c>
      <c r="V47" s="55">
        <f>IF(H47="Don't Know",1,0)</f>
        <v>0</v>
      </c>
      <c r="W47" s="55">
        <f>IF(H47="No",1,0)</f>
        <v>0</v>
      </c>
      <c r="X47" s="55">
        <f t="shared" si="34"/>
        <v>0</v>
      </c>
    </row>
    <row r="48" spans="2:24" x14ac:dyDescent="0.25">
      <c r="C48" s="5" t="s">
        <v>41</v>
      </c>
      <c r="D48" s="51">
        <f>'TeleSAFE Vendor Eval'!D40</f>
        <v>0</v>
      </c>
      <c r="E48">
        <f>'TeleSAFE Vendor Eval'!E40</f>
        <v>0</v>
      </c>
      <c r="F48">
        <f>'TeleSAFE Vendor Eval'!F40</f>
        <v>0</v>
      </c>
      <c r="G48">
        <f>'TeleSAFE Vendor Eval'!G40</f>
        <v>0</v>
      </c>
      <c r="H48">
        <f>'TeleSAFE Vendor Eval'!H40</f>
        <v>0</v>
      </c>
      <c r="J48">
        <f>IF(D48="Don't Know",1,IF(D48="No",1,0))</f>
        <v>0</v>
      </c>
      <c r="K48" s="18">
        <v>0</v>
      </c>
      <c r="L48" s="54">
        <f t="shared" ref="L48:L51" si="36">IF(D48="Yes",1,0)</f>
        <v>0</v>
      </c>
      <c r="M48">
        <f>IF(E48="Don't Know",1,IF(E48="No",1,0))</f>
        <v>0</v>
      </c>
      <c r="N48">
        <v>0</v>
      </c>
      <c r="O48" s="54">
        <f t="shared" si="31"/>
        <v>0</v>
      </c>
      <c r="P48">
        <f>IF(F48="Don't Know",1,IF(F48="No",1,0))</f>
        <v>0</v>
      </c>
      <c r="Q48">
        <v>0</v>
      </c>
      <c r="R48" s="54">
        <f t="shared" si="32"/>
        <v>0</v>
      </c>
      <c r="S48">
        <f>IF(G48="Don't Know",1,IF(G48="No",1,0))</f>
        <v>0</v>
      </c>
      <c r="T48">
        <v>0</v>
      </c>
      <c r="U48" s="54">
        <f t="shared" si="33"/>
        <v>0</v>
      </c>
      <c r="V48">
        <f>IF(H48="Don't Know",1,IF(H48="No",1,0))</f>
        <v>0</v>
      </c>
      <c r="W48">
        <v>0</v>
      </c>
      <c r="X48">
        <f t="shared" si="34"/>
        <v>0</v>
      </c>
    </row>
    <row r="49" spans="2:41" x14ac:dyDescent="0.25">
      <c r="C49" s="8" t="s">
        <v>42</v>
      </c>
      <c r="D49" s="51">
        <f>'TeleSAFE Vendor Eval'!D41</f>
        <v>0</v>
      </c>
      <c r="E49">
        <f>'TeleSAFE Vendor Eval'!E41</f>
        <v>0</v>
      </c>
      <c r="F49">
        <f>'TeleSAFE Vendor Eval'!F41</f>
        <v>0</v>
      </c>
      <c r="G49">
        <f>'TeleSAFE Vendor Eval'!G41</f>
        <v>0</v>
      </c>
      <c r="H49">
        <f>'TeleSAFE Vendor Eval'!H41</f>
        <v>0</v>
      </c>
      <c r="J49" s="55">
        <f>IF(D49="Don't Know",1,IF(D49="No",1,0))</f>
        <v>0</v>
      </c>
      <c r="K49" s="61">
        <v>0</v>
      </c>
      <c r="L49" s="56">
        <f t="shared" si="36"/>
        <v>0</v>
      </c>
      <c r="M49" s="55">
        <f>IF(E49="Don't Know",1,IF(E49="No",1,0))</f>
        <v>0</v>
      </c>
      <c r="N49" s="55">
        <v>0</v>
      </c>
      <c r="O49" s="56">
        <f t="shared" si="31"/>
        <v>0</v>
      </c>
      <c r="P49" s="55">
        <f>IF(F49="Don't Know",1,IF(F49="No",1,0))</f>
        <v>0</v>
      </c>
      <c r="Q49" s="55">
        <v>0</v>
      </c>
      <c r="R49" s="56">
        <f t="shared" si="32"/>
        <v>0</v>
      </c>
      <c r="S49" s="55">
        <f>IF(G49="Don't Know",1,IF(G49="No",1,0))</f>
        <v>0</v>
      </c>
      <c r="T49" s="55">
        <v>0</v>
      </c>
      <c r="U49" s="56">
        <f t="shared" si="33"/>
        <v>0</v>
      </c>
      <c r="V49" s="55">
        <f>IF(H49="Don't Know",1,IF(H49="No",1,0))</f>
        <v>0</v>
      </c>
      <c r="W49" s="55">
        <v>0</v>
      </c>
      <c r="X49" s="55">
        <f t="shared" si="34"/>
        <v>0</v>
      </c>
    </row>
    <row r="50" spans="2:41" x14ac:dyDescent="0.25">
      <c r="C50" s="5" t="s">
        <v>51</v>
      </c>
      <c r="D50" s="51">
        <f>'TeleSAFE Vendor Eval'!D42</f>
        <v>0</v>
      </c>
      <c r="E50">
        <f>'TeleSAFE Vendor Eval'!E42</f>
        <v>0</v>
      </c>
      <c r="F50">
        <f>'TeleSAFE Vendor Eval'!F42</f>
        <v>0</v>
      </c>
      <c r="G50">
        <f>'TeleSAFE Vendor Eval'!G42</f>
        <v>0</v>
      </c>
      <c r="H50">
        <f>'TeleSAFE Vendor Eval'!H42</f>
        <v>0</v>
      </c>
      <c r="J50" s="18">
        <f>IF(D50="Don't Know",1,0)</f>
        <v>0</v>
      </c>
      <c r="K50">
        <f t="shared" ref="K50:K51" si="37">IF(D50="No",1,0)</f>
        <v>0</v>
      </c>
      <c r="L50" s="54">
        <f t="shared" si="36"/>
        <v>0</v>
      </c>
      <c r="M50">
        <f>IF(E50="Don't Know",1,0)</f>
        <v>0</v>
      </c>
      <c r="N50">
        <f>IF(E50="No",1,0)</f>
        <v>0</v>
      </c>
      <c r="O50" s="54">
        <f t="shared" si="31"/>
        <v>0</v>
      </c>
      <c r="P50">
        <f>IF(F50="Don't Know",1,0)</f>
        <v>0</v>
      </c>
      <c r="Q50">
        <f>IF(F50="No",1,0)</f>
        <v>0</v>
      </c>
      <c r="R50" s="54">
        <f t="shared" si="32"/>
        <v>0</v>
      </c>
      <c r="S50">
        <f>IF(G50="Don't Know",1,0)</f>
        <v>0</v>
      </c>
      <c r="T50">
        <f>IF(G50="No",1,0)</f>
        <v>0</v>
      </c>
      <c r="U50" s="54">
        <f t="shared" si="33"/>
        <v>0</v>
      </c>
      <c r="V50">
        <f>IF(H50="Don't Know",1,0)</f>
        <v>0</v>
      </c>
      <c r="W50">
        <f>IF(H50="No",1,0)</f>
        <v>0</v>
      </c>
      <c r="X50">
        <f t="shared" si="34"/>
        <v>0</v>
      </c>
    </row>
    <row r="51" spans="2:41" x14ac:dyDescent="0.25">
      <c r="C51" s="8" t="s">
        <v>52</v>
      </c>
      <c r="D51" s="51">
        <f>'TeleSAFE Vendor Eval'!D43</f>
        <v>0</v>
      </c>
      <c r="E51">
        <f>'TeleSAFE Vendor Eval'!E43</f>
        <v>0</v>
      </c>
      <c r="F51">
        <f>'TeleSAFE Vendor Eval'!F43</f>
        <v>0</v>
      </c>
      <c r="G51">
        <f>'TeleSAFE Vendor Eval'!G43</f>
        <v>0</v>
      </c>
      <c r="H51">
        <f>'TeleSAFE Vendor Eval'!H43</f>
        <v>0</v>
      </c>
      <c r="J51" s="64">
        <f>IF(D51="Don't Know",1,0)</f>
        <v>0</v>
      </c>
      <c r="K51" s="55">
        <f t="shared" si="37"/>
        <v>0</v>
      </c>
      <c r="L51" s="56">
        <f t="shared" si="36"/>
        <v>0</v>
      </c>
      <c r="M51" s="55">
        <f>IF(E51="Don't Know",1,0)</f>
        <v>0</v>
      </c>
      <c r="N51" s="55">
        <f>IF(E51="No",1,0)</f>
        <v>0</v>
      </c>
      <c r="O51" s="56">
        <f t="shared" si="31"/>
        <v>0</v>
      </c>
      <c r="P51" s="55">
        <f>IF(F51="Don't Know",1,0)</f>
        <v>0</v>
      </c>
      <c r="Q51" s="55">
        <f>IF(F51="No",1,0)</f>
        <v>0</v>
      </c>
      <c r="R51" s="56">
        <f t="shared" si="32"/>
        <v>0</v>
      </c>
      <c r="S51" s="55">
        <f>IF(G51="Don't Know",1,0)</f>
        <v>0</v>
      </c>
      <c r="T51" s="55">
        <f>IF(G51="No",1,0)</f>
        <v>0</v>
      </c>
      <c r="U51" s="56">
        <f t="shared" si="33"/>
        <v>0</v>
      </c>
      <c r="V51" s="55">
        <f>IF(H51="Don't Know",1,0)</f>
        <v>0</v>
      </c>
      <c r="W51" s="55">
        <f>IF(H51="No",1,0)</f>
        <v>0</v>
      </c>
      <c r="X51" s="55">
        <f t="shared" si="34"/>
        <v>0</v>
      </c>
    </row>
    <row r="52" spans="2:41" x14ac:dyDescent="0.25">
      <c r="C52" s="5"/>
      <c r="D52" s="51"/>
      <c r="I52" t="s">
        <v>96</v>
      </c>
      <c r="J52" s="18">
        <f>COUNTIF(J46:J51,1)</f>
        <v>0</v>
      </c>
      <c r="K52">
        <f t="shared" ref="K52:X52" si="38">COUNTIF(K46:K51,1)</f>
        <v>0</v>
      </c>
      <c r="L52" s="17">
        <f t="shared" si="38"/>
        <v>0</v>
      </c>
      <c r="M52">
        <f t="shared" si="38"/>
        <v>0</v>
      </c>
      <c r="N52">
        <f t="shared" si="38"/>
        <v>0</v>
      </c>
      <c r="O52" s="17">
        <f t="shared" si="38"/>
        <v>0</v>
      </c>
      <c r="P52">
        <f t="shared" si="38"/>
        <v>0</v>
      </c>
      <c r="Q52">
        <f t="shared" si="38"/>
        <v>0</v>
      </c>
      <c r="R52" s="17">
        <f t="shared" si="38"/>
        <v>0</v>
      </c>
      <c r="S52">
        <f t="shared" si="38"/>
        <v>0</v>
      </c>
      <c r="T52">
        <f t="shared" si="38"/>
        <v>0</v>
      </c>
      <c r="U52" s="17">
        <f t="shared" si="38"/>
        <v>0</v>
      </c>
      <c r="V52">
        <f t="shared" si="38"/>
        <v>0</v>
      </c>
      <c r="W52">
        <f t="shared" si="38"/>
        <v>0</v>
      </c>
      <c r="X52">
        <f t="shared" si="38"/>
        <v>0</v>
      </c>
    </row>
    <row r="54" spans="2:41" x14ac:dyDescent="0.25">
      <c r="J54" s="117" t="str">
        <f>'TeleSAFE Vendor Eval'!$D$1</f>
        <v>Vendor A</v>
      </c>
      <c r="K54" s="117"/>
      <c r="L54" s="117"/>
      <c r="M54" s="117" t="str">
        <f>'TeleSAFE Vendor Eval'!$E$1</f>
        <v>Vendor B</v>
      </c>
      <c r="N54" s="117"/>
      <c r="O54" s="117"/>
      <c r="P54" s="117" t="str">
        <f>'TeleSAFE Vendor Eval'!$F$1</f>
        <v>Vendor C</v>
      </c>
      <c r="Q54" s="117"/>
      <c r="R54" s="117"/>
      <c r="S54" s="117" t="str">
        <f>'TeleSAFE Vendor Eval'!$G$1</f>
        <v>Vendor D</v>
      </c>
      <c r="T54" s="117"/>
      <c r="U54" s="117"/>
      <c r="V54" s="117" t="str">
        <f>'TeleSAFE Vendor Eval'!$H$1</f>
        <v>Vendor E</v>
      </c>
      <c r="W54" s="117"/>
      <c r="X54" s="117"/>
    </row>
    <row r="55" spans="2:41" x14ac:dyDescent="0.25">
      <c r="B55" s="18" t="s">
        <v>4</v>
      </c>
      <c r="D55" s="18" t="s">
        <v>7</v>
      </c>
      <c r="E55" s="18" t="s">
        <v>8</v>
      </c>
      <c r="F55" s="18" t="s">
        <v>9</v>
      </c>
      <c r="G55" s="18" t="s">
        <v>10</v>
      </c>
      <c r="H55" s="18" t="s">
        <v>11</v>
      </c>
      <c r="J55" s="52" t="s">
        <v>93</v>
      </c>
      <c r="K55" s="52" t="s">
        <v>94</v>
      </c>
      <c r="L55" s="52" t="s">
        <v>95</v>
      </c>
      <c r="M55" s="52" t="s">
        <v>93</v>
      </c>
      <c r="N55" s="52" t="s">
        <v>94</v>
      </c>
      <c r="O55" s="52" t="s">
        <v>95</v>
      </c>
      <c r="P55" s="52" t="s">
        <v>93</v>
      </c>
      <c r="Q55" s="52" t="s">
        <v>94</v>
      </c>
      <c r="R55" s="52" t="s">
        <v>95</v>
      </c>
      <c r="S55" s="52" t="s">
        <v>93</v>
      </c>
      <c r="T55" s="52" t="s">
        <v>94</v>
      </c>
      <c r="U55" s="52" t="s">
        <v>95</v>
      </c>
      <c r="V55" s="52" t="s">
        <v>93</v>
      </c>
      <c r="W55" s="52" t="s">
        <v>94</v>
      </c>
      <c r="X55" s="52" t="s">
        <v>95</v>
      </c>
    </row>
    <row r="56" spans="2:41" ht="44.25" customHeight="1" x14ac:dyDescent="0.25">
      <c r="C56" s="1" t="s">
        <v>43</v>
      </c>
      <c r="D56" s="49">
        <f>'TeleSAFE Vendor Eval'!D45</f>
        <v>0</v>
      </c>
      <c r="E56">
        <f>'TeleSAFE Vendor Eval'!E45</f>
        <v>0</v>
      </c>
      <c r="F56">
        <f>'TeleSAFE Vendor Eval'!F45</f>
        <v>0</v>
      </c>
      <c r="G56">
        <f>'TeleSAFE Vendor Eval'!G45</f>
        <v>0</v>
      </c>
      <c r="H56">
        <f>'TeleSAFE Vendor Eval'!H45</f>
        <v>0</v>
      </c>
      <c r="J56">
        <f>IF(D56="Don't Know",1,IF(D56="No",1,0))</f>
        <v>0</v>
      </c>
      <c r="K56" s="18">
        <v>0</v>
      </c>
      <c r="L56" s="54">
        <f t="shared" ref="L56:L57" si="39">IF(D56="Yes",1,0)</f>
        <v>0</v>
      </c>
      <c r="M56">
        <f>IF(E56="Don't Know",1,IF(E56="No",1,0))</f>
        <v>0</v>
      </c>
      <c r="N56">
        <v>0</v>
      </c>
      <c r="O56" s="54">
        <f>IF(E56="Yes",1,0)</f>
        <v>0</v>
      </c>
      <c r="P56">
        <f>IF(F56="Don't Know",1,IF(F56="No",1,0))</f>
        <v>0</v>
      </c>
      <c r="Q56">
        <v>0</v>
      </c>
      <c r="R56" s="54">
        <f>IF(F56="Yes",1,0)</f>
        <v>0</v>
      </c>
      <c r="S56">
        <f>IF(G56="Don't Know",1,IF(G56="No",1,0))</f>
        <v>0</v>
      </c>
      <c r="T56">
        <v>0</v>
      </c>
      <c r="U56" s="54">
        <f>IF(G56="Yes",1,0)</f>
        <v>0</v>
      </c>
      <c r="V56">
        <f>IF(H56="No",1,0)</f>
        <v>0</v>
      </c>
      <c r="W56">
        <v>0</v>
      </c>
      <c r="X56">
        <f>IF(H56="Yes",1,0)</f>
        <v>0</v>
      </c>
    </row>
    <row r="57" spans="2:41" ht="30" customHeight="1" x14ac:dyDescent="0.25">
      <c r="C57" s="7" t="s">
        <v>44</v>
      </c>
      <c r="D57" s="49">
        <f>'TeleSAFE Vendor Eval'!D46</f>
        <v>0</v>
      </c>
      <c r="E57">
        <f>'TeleSAFE Vendor Eval'!E46</f>
        <v>0</v>
      </c>
      <c r="F57">
        <f>'TeleSAFE Vendor Eval'!F46</f>
        <v>0</v>
      </c>
      <c r="G57">
        <f>'TeleSAFE Vendor Eval'!G46</f>
        <v>0</v>
      </c>
      <c r="H57">
        <f>'TeleSAFE Vendor Eval'!H46</f>
        <v>0</v>
      </c>
      <c r="J57" s="61">
        <f>IF(D57="Don't Know",1,0)</f>
        <v>0</v>
      </c>
      <c r="K57" s="55">
        <f t="shared" ref="K57" si="40">IF(D57="No",1,0)</f>
        <v>0</v>
      </c>
      <c r="L57" s="56">
        <f t="shared" si="39"/>
        <v>0</v>
      </c>
      <c r="M57" s="55">
        <f>IF(E57="Don't Know",1,0)</f>
        <v>0</v>
      </c>
      <c r="N57" s="55">
        <f>IF(E57="No",1,0)</f>
        <v>0</v>
      </c>
      <c r="O57" s="56">
        <f>IF(E57="Yes",1,0)</f>
        <v>0</v>
      </c>
      <c r="P57" s="55">
        <f>IF(F57="Don't Know",1,0)</f>
        <v>0</v>
      </c>
      <c r="Q57" s="55">
        <f>IF(F57="No",1,0)</f>
        <v>0</v>
      </c>
      <c r="R57" s="56">
        <f>IF(F57="Yes",1,0)</f>
        <v>0</v>
      </c>
      <c r="S57" s="55">
        <f>IF(G57="Don't Know",1,0)</f>
        <v>0</v>
      </c>
      <c r="T57" s="55">
        <f>IF(G57="No",1,0)</f>
        <v>0</v>
      </c>
      <c r="U57" s="56">
        <f>IF(G57="Yes",1,0)</f>
        <v>0</v>
      </c>
      <c r="V57" s="55">
        <f>IF(H57="Don't Know",1,0)</f>
        <v>0</v>
      </c>
      <c r="W57" s="55">
        <f>IF(H57="No",1,0)</f>
        <v>0</v>
      </c>
      <c r="X57" s="55">
        <f>IF(H57="Yes",1,0)</f>
        <v>0</v>
      </c>
    </row>
    <row r="58" spans="2:41" x14ac:dyDescent="0.25">
      <c r="I58" t="s">
        <v>96</v>
      </c>
      <c r="J58">
        <f>COUNTIF(J56:J57,1)</f>
        <v>0</v>
      </c>
      <c r="K58">
        <f t="shared" ref="K58:X58" si="41">COUNTIF(K56:K57,1)</f>
        <v>0</v>
      </c>
      <c r="L58">
        <f t="shared" si="41"/>
        <v>0</v>
      </c>
      <c r="M58">
        <f t="shared" si="41"/>
        <v>0</v>
      </c>
      <c r="N58">
        <f t="shared" si="41"/>
        <v>0</v>
      </c>
      <c r="O58">
        <f t="shared" si="41"/>
        <v>0</v>
      </c>
      <c r="P58">
        <f t="shared" si="41"/>
        <v>0</v>
      </c>
      <c r="Q58">
        <f t="shared" si="41"/>
        <v>0</v>
      </c>
      <c r="R58">
        <f t="shared" si="41"/>
        <v>0</v>
      </c>
      <c r="S58">
        <f t="shared" si="41"/>
        <v>0</v>
      </c>
      <c r="T58">
        <f t="shared" si="41"/>
        <v>0</v>
      </c>
      <c r="U58">
        <f t="shared" si="41"/>
        <v>0</v>
      </c>
      <c r="V58">
        <f t="shared" si="41"/>
        <v>0</v>
      </c>
      <c r="W58">
        <f t="shared" si="41"/>
        <v>0</v>
      </c>
      <c r="X58">
        <f t="shared" si="41"/>
        <v>0</v>
      </c>
    </row>
    <row r="62" spans="2:41" x14ac:dyDescent="0.25">
      <c r="I62" s="18"/>
      <c r="J62" s="121" t="s">
        <v>100</v>
      </c>
      <c r="K62" s="121"/>
      <c r="L62" s="121"/>
      <c r="M62" s="121"/>
      <c r="N62" s="121"/>
      <c r="O62" s="121"/>
      <c r="P62" s="121"/>
      <c r="Q62" s="121"/>
      <c r="R62" s="121"/>
      <c r="S62" s="121"/>
      <c r="T62" s="121"/>
      <c r="U62" s="121"/>
      <c r="V62" s="121"/>
      <c r="W62" s="121"/>
      <c r="X62" s="121"/>
      <c r="AA62" s="120" t="s">
        <v>99</v>
      </c>
      <c r="AB62" s="120"/>
      <c r="AC62" s="120"/>
      <c r="AD62" s="120"/>
      <c r="AE62" s="120"/>
    </row>
    <row r="63" spans="2:41" x14ac:dyDescent="0.25">
      <c r="J63" s="117" t="str">
        <f>'TeleSAFE Vendor Eval'!$D$1</f>
        <v>Vendor A</v>
      </c>
      <c r="K63" s="117"/>
      <c r="L63" s="117"/>
      <c r="M63" s="117" t="str">
        <f>'TeleSAFE Vendor Eval'!$E$1</f>
        <v>Vendor B</v>
      </c>
      <c r="N63" s="117"/>
      <c r="O63" s="117"/>
      <c r="P63" s="117" t="str">
        <f>'TeleSAFE Vendor Eval'!$F$1</f>
        <v>Vendor C</v>
      </c>
      <c r="Q63" s="117"/>
      <c r="R63" s="117"/>
      <c r="S63" s="117" t="str">
        <f>'TeleSAFE Vendor Eval'!$G$1</f>
        <v>Vendor D</v>
      </c>
      <c r="T63" s="117"/>
      <c r="U63" s="117"/>
      <c r="V63" s="117" t="str">
        <f>'TeleSAFE Vendor Eval'!$H$1</f>
        <v>Vendor E</v>
      </c>
      <c r="W63" s="117"/>
      <c r="X63" s="117"/>
      <c r="AA63" s="18" t="s">
        <v>97</v>
      </c>
      <c r="AB63" s="18" t="s">
        <v>98</v>
      </c>
      <c r="AC63" s="18" t="s">
        <v>93</v>
      </c>
      <c r="AD63" s="18" t="s">
        <v>94</v>
      </c>
      <c r="AE63" s="18" t="s">
        <v>95</v>
      </c>
      <c r="AK63" s="18" t="s">
        <v>97</v>
      </c>
      <c r="AL63" s="18" t="s">
        <v>98</v>
      </c>
      <c r="AM63" s="18" t="s">
        <v>93</v>
      </c>
      <c r="AN63" s="18" t="s">
        <v>94</v>
      </c>
      <c r="AO63" s="18" t="s">
        <v>95</v>
      </c>
    </row>
    <row r="64" spans="2:41" x14ac:dyDescent="0.25">
      <c r="J64" s="52" t="s">
        <v>93</v>
      </c>
      <c r="K64" s="52" t="s">
        <v>94</v>
      </c>
      <c r="L64" s="52" t="s">
        <v>95</v>
      </c>
      <c r="M64" s="52" t="s">
        <v>93</v>
      </c>
      <c r="N64" s="52" t="s">
        <v>94</v>
      </c>
      <c r="O64" s="52" t="s">
        <v>95</v>
      </c>
      <c r="P64" s="52" t="s">
        <v>93</v>
      </c>
      <c r="Q64" s="52" t="s">
        <v>94</v>
      </c>
      <c r="R64" s="52" t="s">
        <v>95</v>
      </c>
      <c r="S64" s="52" t="s">
        <v>93</v>
      </c>
      <c r="T64" s="52" t="s">
        <v>94</v>
      </c>
      <c r="U64" s="52" t="s">
        <v>95</v>
      </c>
      <c r="V64" s="52" t="s">
        <v>93</v>
      </c>
      <c r="W64" s="52" t="s">
        <v>94</v>
      </c>
      <c r="X64" s="52" t="s">
        <v>95</v>
      </c>
      <c r="AA64" s="53" t="s">
        <v>0</v>
      </c>
      <c r="AB64" t="str">
        <f>'TeleSAFE Vendor Eval'!$D$1</f>
        <v>Vendor A</v>
      </c>
      <c r="AC64">
        <f>$J$16</f>
        <v>0</v>
      </c>
      <c r="AD64">
        <f>$K$16</f>
        <v>0</v>
      </c>
      <c r="AE64">
        <f>$L$16</f>
        <v>0</v>
      </c>
      <c r="AK64" s="118" t="s">
        <v>0</v>
      </c>
      <c r="AL64" t="str">
        <f>'TeleSAFE Vendor Eval'!$D$1</f>
        <v>Vendor A</v>
      </c>
      <c r="AM64">
        <f>$J$16</f>
        <v>0</v>
      </c>
      <c r="AN64">
        <f>$K$16</f>
        <v>0</v>
      </c>
      <c r="AO64">
        <f>$L$16</f>
        <v>0</v>
      </c>
    </row>
    <row r="65" spans="9:41" x14ac:dyDescent="0.25">
      <c r="I65" t="s">
        <v>101</v>
      </c>
      <c r="J65">
        <f>SUM(J16+J34+J42+J52+J58)</f>
        <v>0</v>
      </c>
      <c r="K65">
        <f t="shared" ref="K65:X65" si="42">SUM(K16+K34+K42+K52+K58)</f>
        <v>0</v>
      </c>
      <c r="L65">
        <f t="shared" si="42"/>
        <v>0</v>
      </c>
      <c r="M65">
        <f t="shared" si="42"/>
        <v>0</v>
      </c>
      <c r="N65">
        <f t="shared" si="42"/>
        <v>0</v>
      </c>
      <c r="O65">
        <f t="shared" si="42"/>
        <v>0</v>
      </c>
      <c r="P65">
        <f t="shared" si="42"/>
        <v>0</v>
      </c>
      <c r="Q65">
        <f t="shared" si="42"/>
        <v>0</v>
      </c>
      <c r="R65">
        <f t="shared" si="42"/>
        <v>0</v>
      </c>
      <c r="S65">
        <f t="shared" si="42"/>
        <v>0</v>
      </c>
      <c r="T65">
        <f t="shared" si="42"/>
        <v>0</v>
      </c>
      <c r="U65">
        <f t="shared" si="42"/>
        <v>0</v>
      </c>
      <c r="V65">
        <f t="shared" si="42"/>
        <v>0</v>
      </c>
      <c r="W65">
        <f t="shared" si="42"/>
        <v>0</v>
      </c>
      <c r="X65">
        <f t="shared" si="42"/>
        <v>0</v>
      </c>
      <c r="AA65" s="53" t="s">
        <v>0</v>
      </c>
      <c r="AB65" t="str">
        <f>'TeleSAFE Vendor Eval'!$E$1</f>
        <v>Vendor B</v>
      </c>
      <c r="AC65">
        <f>M16</f>
        <v>0</v>
      </c>
      <c r="AD65">
        <f>N16</f>
        <v>0</v>
      </c>
      <c r="AE65">
        <f>O16</f>
        <v>0</v>
      </c>
      <c r="AK65" s="118"/>
      <c r="AL65" t="str">
        <f>'TeleSAFE Vendor Eval'!$E$1</f>
        <v>Vendor B</v>
      </c>
      <c r="AM65">
        <f>T16</f>
        <v>0</v>
      </c>
      <c r="AN65">
        <f>U16</f>
        <v>0</v>
      </c>
      <c r="AO65">
        <f>V16</f>
        <v>0</v>
      </c>
    </row>
    <row r="66" spans="9:41" x14ac:dyDescent="0.25">
      <c r="I66" t="s">
        <v>0</v>
      </c>
      <c r="J66">
        <f t="shared" ref="J66:X66" si="43">J16</f>
        <v>0</v>
      </c>
      <c r="K66">
        <f t="shared" si="43"/>
        <v>0</v>
      </c>
      <c r="L66">
        <f t="shared" si="43"/>
        <v>0</v>
      </c>
      <c r="M66">
        <f t="shared" si="43"/>
        <v>0</v>
      </c>
      <c r="N66">
        <f t="shared" si="43"/>
        <v>0</v>
      </c>
      <c r="O66">
        <f t="shared" si="43"/>
        <v>0</v>
      </c>
      <c r="P66">
        <f t="shared" si="43"/>
        <v>0</v>
      </c>
      <c r="Q66">
        <f t="shared" si="43"/>
        <v>0</v>
      </c>
      <c r="R66">
        <f t="shared" si="43"/>
        <v>0</v>
      </c>
      <c r="S66">
        <f t="shared" si="43"/>
        <v>0</v>
      </c>
      <c r="T66">
        <f t="shared" si="43"/>
        <v>0</v>
      </c>
      <c r="U66">
        <f t="shared" si="43"/>
        <v>0</v>
      </c>
      <c r="V66">
        <f t="shared" si="43"/>
        <v>0</v>
      </c>
      <c r="W66">
        <f t="shared" si="43"/>
        <v>0</v>
      </c>
      <c r="X66">
        <f t="shared" si="43"/>
        <v>0</v>
      </c>
      <c r="AA66" s="53" t="s">
        <v>0</v>
      </c>
      <c r="AB66" t="str">
        <f>'TeleSAFE Vendor Eval'!$F$1</f>
        <v>Vendor C</v>
      </c>
      <c r="AC66">
        <f>P16</f>
        <v>0</v>
      </c>
      <c r="AD66">
        <f>Q16</f>
        <v>0</v>
      </c>
      <c r="AE66">
        <f>R16</f>
        <v>0</v>
      </c>
      <c r="AK66" s="118"/>
      <c r="AL66" t="str">
        <f>'TeleSAFE Vendor Eval'!$F$1</f>
        <v>Vendor C</v>
      </c>
      <c r="AM66">
        <f>W16</f>
        <v>0</v>
      </c>
      <c r="AN66">
        <f>X16</f>
        <v>0</v>
      </c>
      <c r="AO66">
        <f>Y16</f>
        <v>0</v>
      </c>
    </row>
    <row r="67" spans="9:41" x14ac:dyDescent="0.25">
      <c r="I67" s="53" t="s">
        <v>13</v>
      </c>
      <c r="J67">
        <f t="shared" ref="J67:X67" si="44">J34</f>
        <v>0</v>
      </c>
      <c r="K67">
        <f t="shared" si="44"/>
        <v>0</v>
      </c>
      <c r="L67">
        <f t="shared" si="44"/>
        <v>0</v>
      </c>
      <c r="M67">
        <f t="shared" si="44"/>
        <v>0</v>
      </c>
      <c r="N67">
        <f t="shared" si="44"/>
        <v>0</v>
      </c>
      <c r="O67">
        <f t="shared" si="44"/>
        <v>0</v>
      </c>
      <c r="P67">
        <f t="shared" si="44"/>
        <v>0</v>
      </c>
      <c r="Q67">
        <f t="shared" si="44"/>
        <v>0</v>
      </c>
      <c r="R67">
        <f t="shared" si="44"/>
        <v>0</v>
      </c>
      <c r="S67">
        <f t="shared" si="44"/>
        <v>0</v>
      </c>
      <c r="T67">
        <f t="shared" si="44"/>
        <v>0</v>
      </c>
      <c r="U67">
        <f t="shared" si="44"/>
        <v>0</v>
      </c>
      <c r="V67">
        <f t="shared" si="44"/>
        <v>0</v>
      </c>
      <c r="W67">
        <f t="shared" si="44"/>
        <v>0</v>
      </c>
      <c r="X67">
        <f t="shared" si="44"/>
        <v>0</v>
      </c>
      <c r="AA67" s="53" t="s">
        <v>0</v>
      </c>
      <c r="AB67" t="str">
        <f>'TeleSAFE Vendor Eval'!$G$1</f>
        <v>Vendor D</v>
      </c>
      <c r="AC67">
        <f>S16</f>
        <v>0</v>
      </c>
      <c r="AD67">
        <f>T16</f>
        <v>0</v>
      </c>
      <c r="AE67">
        <f>U16</f>
        <v>0</v>
      </c>
      <c r="AK67" s="118"/>
      <c r="AL67" t="str">
        <f>'TeleSAFE Vendor Eval'!$G$1</f>
        <v>Vendor D</v>
      </c>
      <c r="AM67">
        <f>Z16</f>
        <v>0</v>
      </c>
      <c r="AN67">
        <f>AA16</f>
        <v>0</v>
      </c>
      <c r="AO67" t="str">
        <f>AB16</f>
        <v>S4</v>
      </c>
    </row>
    <row r="68" spans="9:41" x14ac:dyDescent="0.25">
      <c r="I68" s="53" t="s">
        <v>2</v>
      </c>
      <c r="J68">
        <f t="shared" ref="J68:X68" si="45">J42</f>
        <v>0</v>
      </c>
      <c r="K68">
        <f t="shared" si="45"/>
        <v>0</v>
      </c>
      <c r="L68">
        <f t="shared" si="45"/>
        <v>0</v>
      </c>
      <c r="M68">
        <f t="shared" si="45"/>
        <v>0</v>
      </c>
      <c r="N68">
        <f t="shared" si="45"/>
        <v>0</v>
      </c>
      <c r="O68">
        <f t="shared" si="45"/>
        <v>0</v>
      </c>
      <c r="P68">
        <f t="shared" si="45"/>
        <v>0</v>
      </c>
      <c r="Q68">
        <f t="shared" si="45"/>
        <v>0</v>
      </c>
      <c r="R68">
        <f t="shared" si="45"/>
        <v>0</v>
      </c>
      <c r="S68">
        <f t="shared" si="45"/>
        <v>0</v>
      </c>
      <c r="T68">
        <f t="shared" si="45"/>
        <v>0</v>
      </c>
      <c r="U68">
        <f t="shared" si="45"/>
        <v>0</v>
      </c>
      <c r="V68">
        <f t="shared" si="45"/>
        <v>0</v>
      </c>
      <c r="W68">
        <f t="shared" si="45"/>
        <v>0</v>
      </c>
      <c r="X68">
        <f t="shared" si="45"/>
        <v>0</v>
      </c>
      <c r="AA68" s="53" t="s">
        <v>0</v>
      </c>
      <c r="AB68" t="str">
        <f>'TeleSAFE Vendor Eval'!$H$1</f>
        <v>Vendor E</v>
      </c>
      <c r="AC68">
        <f>V16</f>
        <v>0</v>
      </c>
      <c r="AD68">
        <f>W16</f>
        <v>0</v>
      </c>
      <c r="AE68">
        <f>X16</f>
        <v>0</v>
      </c>
      <c r="AK68" s="118"/>
      <c r="AL68" t="str">
        <f>'TeleSAFE Vendor Eval'!$H$1</f>
        <v>Vendor E</v>
      </c>
      <c r="AM68">
        <f>AC16</f>
        <v>0</v>
      </c>
      <c r="AN68">
        <f>AD16</f>
        <v>1</v>
      </c>
      <c r="AO68">
        <f>AE16</f>
        <v>0</v>
      </c>
    </row>
    <row r="69" spans="9:41" x14ac:dyDescent="0.25">
      <c r="I69" s="53" t="s">
        <v>3</v>
      </c>
      <c r="J69">
        <f t="shared" ref="J69:X69" si="46">J52</f>
        <v>0</v>
      </c>
      <c r="K69">
        <f t="shared" si="46"/>
        <v>0</v>
      </c>
      <c r="L69">
        <f t="shared" si="46"/>
        <v>0</v>
      </c>
      <c r="M69">
        <f t="shared" si="46"/>
        <v>0</v>
      </c>
      <c r="N69">
        <f t="shared" si="46"/>
        <v>0</v>
      </c>
      <c r="O69">
        <f t="shared" si="46"/>
        <v>0</v>
      </c>
      <c r="P69">
        <f t="shared" si="46"/>
        <v>0</v>
      </c>
      <c r="Q69">
        <f t="shared" si="46"/>
        <v>0</v>
      </c>
      <c r="R69">
        <f t="shared" si="46"/>
        <v>0</v>
      </c>
      <c r="S69">
        <f t="shared" si="46"/>
        <v>0</v>
      </c>
      <c r="T69">
        <f t="shared" si="46"/>
        <v>0</v>
      </c>
      <c r="U69">
        <f t="shared" si="46"/>
        <v>0</v>
      </c>
      <c r="V69">
        <f t="shared" si="46"/>
        <v>0</v>
      </c>
      <c r="W69">
        <f t="shared" si="46"/>
        <v>0</v>
      </c>
      <c r="X69">
        <f t="shared" si="46"/>
        <v>0</v>
      </c>
      <c r="AA69" s="53" t="s">
        <v>13</v>
      </c>
      <c r="AB69" t="str">
        <f>'TeleSAFE Vendor Eval'!$D$1</f>
        <v>Vendor A</v>
      </c>
      <c r="AC69">
        <f>J34</f>
        <v>0</v>
      </c>
      <c r="AD69">
        <f>K34</f>
        <v>0</v>
      </c>
      <c r="AE69">
        <f>L34</f>
        <v>0</v>
      </c>
      <c r="AK69" s="118" t="s">
        <v>13</v>
      </c>
      <c r="AL69" t="str">
        <f>'TeleSAFE Vendor Eval'!$D$1</f>
        <v>Vendor A</v>
      </c>
      <c r="AM69">
        <f>Q34</f>
        <v>0</v>
      </c>
      <c r="AN69">
        <f>R34</f>
        <v>0</v>
      </c>
      <c r="AO69">
        <f>S34</f>
        <v>0</v>
      </c>
    </row>
    <row r="70" spans="9:41" x14ac:dyDescent="0.25">
      <c r="I70" s="53" t="s">
        <v>4</v>
      </c>
      <c r="J70">
        <f t="shared" ref="J70:X70" si="47">J58</f>
        <v>0</v>
      </c>
      <c r="K70">
        <f t="shared" si="47"/>
        <v>0</v>
      </c>
      <c r="L70">
        <f t="shared" si="47"/>
        <v>0</v>
      </c>
      <c r="M70">
        <f t="shared" si="47"/>
        <v>0</v>
      </c>
      <c r="N70">
        <f t="shared" si="47"/>
        <v>0</v>
      </c>
      <c r="O70">
        <f t="shared" si="47"/>
        <v>0</v>
      </c>
      <c r="P70">
        <f t="shared" si="47"/>
        <v>0</v>
      </c>
      <c r="Q70">
        <f t="shared" si="47"/>
        <v>0</v>
      </c>
      <c r="R70">
        <f t="shared" si="47"/>
        <v>0</v>
      </c>
      <c r="S70">
        <f t="shared" si="47"/>
        <v>0</v>
      </c>
      <c r="T70">
        <f t="shared" si="47"/>
        <v>0</v>
      </c>
      <c r="U70">
        <f t="shared" si="47"/>
        <v>0</v>
      </c>
      <c r="V70">
        <f t="shared" si="47"/>
        <v>0</v>
      </c>
      <c r="W70">
        <f t="shared" si="47"/>
        <v>0</v>
      </c>
      <c r="X70">
        <f t="shared" si="47"/>
        <v>0</v>
      </c>
      <c r="AA70" s="53" t="s">
        <v>13</v>
      </c>
      <c r="AB70" t="str">
        <f>'TeleSAFE Vendor Eval'!$E$1</f>
        <v>Vendor B</v>
      </c>
      <c r="AC70">
        <f>M34</f>
        <v>0</v>
      </c>
      <c r="AD70">
        <f>N34</f>
        <v>0</v>
      </c>
      <c r="AE70">
        <f>O34</f>
        <v>0</v>
      </c>
      <c r="AK70" s="118"/>
      <c r="AL70" t="str">
        <f>'TeleSAFE Vendor Eval'!$E$1</f>
        <v>Vendor B</v>
      </c>
      <c r="AM70">
        <f>T34</f>
        <v>0</v>
      </c>
      <c r="AN70">
        <f>U34</f>
        <v>0</v>
      </c>
      <c r="AO70">
        <f>V34</f>
        <v>0</v>
      </c>
    </row>
    <row r="71" spans="9:41" x14ac:dyDescent="0.25">
      <c r="AA71" s="53" t="s">
        <v>13</v>
      </c>
      <c r="AB71" t="str">
        <f>'TeleSAFE Vendor Eval'!$F$1</f>
        <v>Vendor C</v>
      </c>
      <c r="AC71">
        <f>P34</f>
        <v>0</v>
      </c>
      <c r="AD71">
        <f>Q34</f>
        <v>0</v>
      </c>
      <c r="AE71">
        <f>R34</f>
        <v>0</v>
      </c>
      <c r="AK71" s="118"/>
      <c r="AL71" t="str">
        <f>'TeleSAFE Vendor Eval'!$F$1</f>
        <v>Vendor C</v>
      </c>
      <c r="AM71">
        <f>W34</f>
        <v>0</v>
      </c>
      <c r="AN71">
        <f>X34</f>
        <v>0</v>
      </c>
      <c r="AO71">
        <f>Y34</f>
        <v>0</v>
      </c>
    </row>
    <row r="72" spans="9:41" x14ac:dyDescent="0.25">
      <c r="AA72" s="53" t="s">
        <v>13</v>
      </c>
      <c r="AB72" t="str">
        <f>'TeleSAFE Vendor Eval'!$G$1</f>
        <v>Vendor D</v>
      </c>
      <c r="AC72">
        <f>S34</f>
        <v>0</v>
      </c>
      <c r="AD72">
        <f>T34</f>
        <v>0</v>
      </c>
      <c r="AE72">
        <f>U34</f>
        <v>0</v>
      </c>
      <c r="AK72" s="118"/>
      <c r="AL72" t="str">
        <f>'TeleSAFE Vendor Eval'!$G$1</f>
        <v>Vendor D</v>
      </c>
      <c r="AM72">
        <f>Z34</f>
        <v>0</v>
      </c>
      <c r="AN72">
        <f>AA34</f>
        <v>0</v>
      </c>
      <c r="AO72">
        <f>AB34</f>
        <v>0</v>
      </c>
    </row>
    <row r="73" spans="9:41" x14ac:dyDescent="0.25">
      <c r="AA73" s="53" t="s">
        <v>13</v>
      </c>
      <c r="AB73" t="str">
        <f>'TeleSAFE Vendor Eval'!$H$1</f>
        <v>Vendor E</v>
      </c>
      <c r="AC73">
        <f>V34</f>
        <v>0</v>
      </c>
      <c r="AD73">
        <f>W34</f>
        <v>0</v>
      </c>
      <c r="AE73">
        <f>X34</f>
        <v>0</v>
      </c>
      <c r="AK73" s="118"/>
      <c r="AL73" t="str">
        <f>'TeleSAFE Vendor Eval'!$H$1</f>
        <v>Vendor E</v>
      </c>
      <c r="AM73">
        <f>AC34</f>
        <v>0</v>
      </c>
      <c r="AN73">
        <f>AD34</f>
        <v>0</v>
      </c>
      <c r="AO73">
        <f>AE34</f>
        <v>0</v>
      </c>
    </row>
    <row r="74" spans="9:41" x14ac:dyDescent="0.25">
      <c r="J74" s="117" t="str">
        <f>'TeleSAFE Vendor Eval'!$E$1</f>
        <v>Vendor B</v>
      </c>
      <c r="K74" s="117"/>
      <c r="L74" s="117"/>
      <c r="P74" s="119" t="s">
        <v>125</v>
      </c>
      <c r="Q74" s="119"/>
      <c r="R74" s="119"/>
      <c r="S74" s="119"/>
      <c r="AA74" s="53" t="s">
        <v>2</v>
      </c>
      <c r="AB74" t="str">
        <f>'TeleSAFE Vendor Eval'!$D$1</f>
        <v>Vendor A</v>
      </c>
      <c r="AC74">
        <f>J42</f>
        <v>0</v>
      </c>
      <c r="AD74">
        <f>K42</f>
        <v>0</v>
      </c>
      <c r="AE74">
        <f>L42</f>
        <v>0</v>
      </c>
      <c r="AK74" s="118" t="s">
        <v>2</v>
      </c>
      <c r="AL74" t="str">
        <f>'TeleSAFE Vendor Eval'!$D$1</f>
        <v>Vendor A</v>
      </c>
      <c r="AM74">
        <f>Q42</f>
        <v>0</v>
      </c>
      <c r="AN74">
        <f>R42</f>
        <v>0</v>
      </c>
      <c r="AO74">
        <f>S42</f>
        <v>0</v>
      </c>
    </row>
    <row r="75" spans="9:41" x14ac:dyDescent="0.25">
      <c r="J75" s="52" t="s">
        <v>93</v>
      </c>
      <c r="K75" s="52" t="s">
        <v>94</v>
      </c>
      <c r="L75" s="52" t="s">
        <v>95</v>
      </c>
      <c r="P75" s="18" t="s">
        <v>98</v>
      </c>
      <c r="Q75" s="18" t="s">
        <v>93</v>
      </c>
      <c r="R75" s="18" t="s">
        <v>94</v>
      </c>
      <c r="S75" s="18" t="s">
        <v>95</v>
      </c>
      <c r="AA75" s="53" t="s">
        <v>2</v>
      </c>
      <c r="AB75" t="str">
        <f>'TeleSAFE Vendor Eval'!$E$1</f>
        <v>Vendor B</v>
      </c>
      <c r="AC75">
        <f>M42</f>
        <v>0</v>
      </c>
      <c r="AD75">
        <f>N42</f>
        <v>0</v>
      </c>
      <c r="AE75">
        <f>O42</f>
        <v>0</v>
      </c>
      <c r="AK75" s="118"/>
      <c r="AL75" t="str">
        <f>'TeleSAFE Vendor Eval'!$E$1</f>
        <v>Vendor B</v>
      </c>
      <c r="AM75">
        <f>T42</f>
        <v>0</v>
      </c>
      <c r="AN75">
        <f>U42</f>
        <v>0</v>
      </c>
      <c r="AO75">
        <f>V42</f>
        <v>0</v>
      </c>
    </row>
    <row r="76" spans="9:41" x14ac:dyDescent="0.25">
      <c r="I76" t="s">
        <v>101</v>
      </c>
      <c r="J76">
        <f t="shared" ref="J76:L81" si="48">M65</f>
        <v>0</v>
      </c>
      <c r="K76">
        <f t="shared" si="48"/>
        <v>0</v>
      </c>
      <c r="L76">
        <f t="shared" si="48"/>
        <v>0</v>
      </c>
      <c r="P76" t="str">
        <f>$J$63</f>
        <v>Vendor A</v>
      </c>
      <c r="Q76">
        <f t="shared" ref="Q76:S76" si="49">J65</f>
        <v>0</v>
      </c>
      <c r="R76">
        <f t="shared" si="49"/>
        <v>0</v>
      </c>
      <c r="S76">
        <f t="shared" si="49"/>
        <v>0</v>
      </c>
      <c r="AA76" s="53" t="s">
        <v>2</v>
      </c>
      <c r="AB76" t="str">
        <f>'TeleSAFE Vendor Eval'!$F$1</f>
        <v>Vendor C</v>
      </c>
      <c r="AC76">
        <f>P42</f>
        <v>0</v>
      </c>
      <c r="AD76">
        <f>Q42</f>
        <v>0</v>
      </c>
      <c r="AE76">
        <f>R42</f>
        <v>0</v>
      </c>
      <c r="AK76" s="118"/>
      <c r="AL76" t="str">
        <f>'TeleSAFE Vendor Eval'!$F$1</f>
        <v>Vendor C</v>
      </c>
      <c r="AM76">
        <f>W42</f>
        <v>0</v>
      </c>
      <c r="AN76">
        <f>X42</f>
        <v>0</v>
      </c>
      <c r="AO76">
        <f>Y42</f>
        <v>0</v>
      </c>
    </row>
    <row r="77" spans="9:41" x14ac:dyDescent="0.25">
      <c r="I77" t="s">
        <v>0</v>
      </c>
      <c r="J77">
        <f t="shared" si="48"/>
        <v>0</v>
      </c>
      <c r="K77">
        <f t="shared" si="48"/>
        <v>0</v>
      </c>
      <c r="L77">
        <f t="shared" si="48"/>
        <v>0</v>
      </c>
      <c r="P77" t="str">
        <f>$M$63</f>
        <v>Vendor B</v>
      </c>
      <c r="Q77">
        <f t="shared" ref="Q77:S77" si="50">M65</f>
        <v>0</v>
      </c>
      <c r="R77">
        <f t="shared" si="50"/>
        <v>0</v>
      </c>
      <c r="S77">
        <f t="shared" si="50"/>
        <v>0</v>
      </c>
      <c r="AA77" s="53" t="s">
        <v>2</v>
      </c>
      <c r="AB77" t="str">
        <f>'TeleSAFE Vendor Eval'!$G$1</f>
        <v>Vendor D</v>
      </c>
      <c r="AC77">
        <f>S42</f>
        <v>0</v>
      </c>
      <c r="AD77">
        <f>T42</f>
        <v>0</v>
      </c>
      <c r="AE77">
        <f>U42</f>
        <v>0</v>
      </c>
      <c r="AK77" s="118"/>
      <c r="AL77" t="str">
        <f>'TeleSAFE Vendor Eval'!$G$1</f>
        <v>Vendor D</v>
      </c>
      <c r="AM77">
        <f>Z42</f>
        <v>0</v>
      </c>
      <c r="AN77">
        <f>AA42</f>
        <v>0</v>
      </c>
      <c r="AO77">
        <f>AB42</f>
        <v>0</v>
      </c>
    </row>
    <row r="78" spans="9:41" x14ac:dyDescent="0.25">
      <c r="I78" s="53" t="s">
        <v>13</v>
      </c>
      <c r="J78">
        <f t="shared" si="48"/>
        <v>0</v>
      </c>
      <c r="K78">
        <f t="shared" si="48"/>
        <v>0</v>
      </c>
      <c r="L78">
        <f t="shared" si="48"/>
        <v>0</v>
      </c>
      <c r="P78" t="str">
        <f>$P$63</f>
        <v>Vendor C</v>
      </c>
      <c r="Q78">
        <f t="shared" ref="Q78:S78" si="51">P65</f>
        <v>0</v>
      </c>
      <c r="R78">
        <f t="shared" si="51"/>
        <v>0</v>
      </c>
      <c r="S78">
        <f t="shared" si="51"/>
        <v>0</v>
      </c>
      <c r="AA78" s="53" t="s">
        <v>2</v>
      </c>
      <c r="AB78" t="str">
        <f>'TeleSAFE Vendor Eval'!$H$1</f>
        <v>Vendor E</v>
      </c>
      <c r="AC78">
        <f>V42</f>
        <v>0</v>
      </c>
      <c r="AD78">
        <f>W42</f>
        <v>0</v>
      </c>
      <c r="AE78">
        <f>X42</f>
        <v>0</v>
      </c>
      <c r="AK78" s="118"/>
      <c r="AL78" t="str">
        <f>'TeleSAFE Vendor Eval'!$H$1</f>
        <v>Vendor E</v>
      </c>
      <c r="AM78">
        <f>AC42</f>
        <v>0</v>
      </c>
      <c r="AN78">
        <f>AD42</f>
        <v>0</v>
      </c>
      <c r="AO78">
        <f>AE42</f>
        <v>0</v>
      </c>
    </row>
    <row r="79" spans="9:41" x14ac:dyDescent="0.25">
      <c r="I79" s="53" t="s">
        <v>2</v>
      </c>
      <c r="J79">
        <f t="shared" si="48"/>
        <v>0</v>
      </c>
      <c r="K79">
        <f t="shared" si="48"/>
        <v>0</v>
      </c>
      <c r="L79">
        <f t="shared" si="48"/>
        <v>0</v>
      </c>
      <c r="P79" t="str">
        <f>$S$63</f>
        <v>Vendor D</v>
      </c>
      <c r="Q79">
        <f t="shared" ref="Q79:S79" si="52">S65</f>
        <v>0</v>
      </c>
      <c r="R79">
        <f t="shared" si="52"/>
        <v>0</v>
      </c>
      <c r="S79">
        <f t="shared" si="52"/>
        <v>0</v>
      </c>
      <c r="AA79" s="53" t="s">
        <v>3</v>
      </c>
      <c r="AB79" t="str">
        <f>'TeleSAFE Vendor Eval'!$D$1</f>
        <v>Vendor A</v>
      </c>
      <c r="AC79">
        <f>J52</f>
        <v>0</v>
      </c>
      <c r="AD79">
        <f>K52</f>
        <v>0</v>
      </c>
      <c r="AE79">
        <f>L52</f>
        <v>0</v>
      </c>
      <c r="AK79" s="118" t="s">
        <v>3</v>
      </c>
      <c r="AL79" t="str">
        <f>'TeleSAFE Vendor Eval'!$D$1</f>
        <v>Vendor A</v>
      </c>
      <c r="AM79">
        <f>Q52</f>
        <v>0</v>
      </c>
      <c r="AN79">
        <f>R52</f>
        <v>0</v>
      </c>
      <c r="AO79">
        <f>S52</f>
        <v>0</v>
      </c>
    </row>
    <row r="80" spans="9:41" x14ac:dyDescent="0.25">
      <c r="I80" s="53" t="s">
        <v>3</v>
      </c>
      <c r="J80">
        <f t="shared" si="48"/>
        <v>0</v>
      </c>
      <c r="K80">
        <f t="shared" si="48"/>
        <v>0</v>
      </c>
      <c r="L80">
        <f t="shared" si="48"/>
        <v>0</v>
      </c>
      <c r="P80" t="str">
        <f>$V$63</f>
        <v>Vendor E</v>
      </c>
      <c r="Q80">
        <f t="shared" ref="Q80:S80" si="53">V65</f>
        <v>0</v>
      </c>
      <c r="R80">
        <f t="shared" si="53"/>
        <v>0</v>
      </c>
      <c r="S80">
        <f t="shared" si="53"/>
        <v>0</v>
      </c>
      <c r="AA80" s="53" t="s">
        <v>3</v>
      </c>
      <c r="AB80" t="str">
        <f>'TeleSAFE Vendor Eval'!$E$1</f>
        <v>Vendor B</v>
      </c>
      <c r="AC80">
        <f>M52</f>
        <v>0</v>
      </c>
      <c r="AD80">
        <f>N52</f>
        <v>0</v>
      </c>
      <c r="AE80">
        <f>O52</f>
        <v>0</v>
      </c>
      <c r="AK80" s="118"/>
      <c r="AL80" t="str">
        <f>'TeleSAFE Vendor Eval'!$E$1</f>
        <v>Vendor B</v>
      </c>
      <c r="AM80">
        <f>T52</f>
        <v>0</v>
      </c>
      <c r="AN80">
        <f>U52</f>
        <v>0</v>
      </c>
      <c r="AO80">
        <f>V52</f>
        <v>0</v>
      </c>
    </row>
    <row r="81" spans="9:41" x14ac:dyDescent="0.25">
      <c r="I81" s="53" t="s">
        <v>4</v>
      </c>
      <c r="J81">
        <f t="shared" si="48"/>
        <v>0</v>
      </c>
      <c r="K81">
        <f t="shared" si="48"/>
        <v>0</v>
      </c>
      <c r="L81">
        <f t="shared" si="48"/>
        <v>0</v>
      </c>
      <c r="AA81" s="53" t="s">
        <v>3</v>
      </c>
      <c r="AB81" t="str">
        <f>'TeleSAFE Vendor Eval'!$F$1</f>
        <v>Vendor C</v>
      </c>
      <c r="AC81">
        <f>P52</f>
        <v>0</v>
      </c>
      <c r="AD81">
        <f>Q52</f>
        <v>0</v>
      </c>
      <c r="AE81">
        <f>R52</f>
        <v>0</v>
      </c>
      <c r="AK81" s="118"/>
      <c r="AL81" t="str">
        <f>'TeleSAFE Vendor Eval'!$F$1</f>
        <v>Vendor C</v>
      </c>
      <c r="AM81">
        <f>W52</f>
        <v>0</v>
      </c>
      <c r="AN81">
        <f>X52</f>
        <v>0</v>
      </c>
      <c r="AO81">
        <f>Y52</f>
        <v>0</v>
      </c>
    </row>
    <row r="82" spans="9:41" x14ac:dyDescent="0.25">
      <c r="AA82" s="53" t="s">
        <v>3</v>
      </c>
      <c r="AB82" t="str">
        <f>'TeleSAFE Vendor Eval'!$G$1</f>
        <v>Vendor D</v>
      </c>
      <c r="AC82">
        <f>S52</f>
        <v>0</v>
      </c>
      <c r="AD82">
        <f>T52</f>
        <v>0</v>
      </c>
      <c r="AE82">
        <f>U52</f>
        <v>0</v>
      </c>
      <c r="AK82" s="118"/>
      <c r="AL82" t="str">
        <f>'TeleSAFE Vendor Eval'!$G$1</f>
        <v>Vendor D</v>
      </c>
      <c r="AM82">
        <f>Z52</f>
        <v>0</v>
      </c>
      <c r="AN82">
        <f>AA52</f>
        <v>0</v>
      </c>
      <c r="AO82">
        <f>AB52</f>
        <v>0</v>
      </c>
    </row>
    <row r="83" spans="9:41" x14ac:dyDescent="0.25">
      <c r="P83" s="18" t="s">
        <v>151</v>
      </c>
      <c r="AA83" s="53" t="s">
        <v>3</v>
      </c>
      <c r="AB83" t="str">
        <f>'TeleSAFE Vendor Eval'!$H$1</f>
        <v>Vendor E</v>
      </c>
      <c r="AC83">
        <f>V52</f>
        <v>0</v>
      </c>
      <c r="AD83">
        <f>W52</f>
        <v>0</v>
      </c>
      <c r="AE83">
        <f>X52</f>
        <v>0</v>
      </c>
      <c r="AK83" s="118"/>
      <c r="AL83" t="str">
        <f>'TeleSAFE Vendor Eval'!$H$1</f>
        <v>Vendor E</v>
      </c>
      <c r="AM83">
        <f>AC52</f>
        <v>0</v>
      </c>
      <c r="AN83">
        <f>AD52</f>
        <v>0</v>
      </c>
      <c r="AO83">
        <f>AE52</f>
        <v>0</v>
      </c>
    </row>
    <row r="84" spans="9:41" x14ac:dyDescent="0.25">
      <c r="P84" t="s">
        <v>98</v>
      </c>
      <c r="Q84" t="s">
        <v>96</v>
      </c>
      <c r="AA84" s="53" t="s">
        <v>4</v>
      </c>
      <c r="AB84" t="str">
        <f>'TeleSAFE Vendor Eval'!$D$1</f>
        <v>Vendor A</v>
      </c>
      <c r="AC84">
        <f t="shared" ref="AC84:AE84" si="54">J58</f>
        <v>0</v>
      </c>
      <c r="AD84">
        <f t="shared" si="54"/>
        <v>0</v>
      </c>
      <c r="AE84">
        <f t="shared" si="54"/>
        <v>0</v>
      </c>
      <c r="AK84" s="118" t="s">
        <v>4</v>
      </c>
      <c r="AL84" t="str">
        <f>'TeleSAFE Vendor Eval'!$D$1</f>
        <v>Vendor A</v>
      </c>
      <c r="AM84">
        <f t="shared" ref="AM84" si="55">Q58</f>
        <v>0</v>
      </c>
      <c r="AN84">
        <f t="shared" ref="AN84" si="56">R58</f>
        <v>0</v>
      </c>
      <c r="AO84">
        <f t="shared" ref="AO84" si="57">S58</f>
        <v>0</v>
      </c>
    </row>
    <row r="85" spans="9:41" x14ac:dyDescent="0.25">
      <c r="J85" s="117" t="str">
        <f>'TeleSAFE Vendor Eval'!$F$1</f>
        <v>Vendor C</v>
      </c>
      <c r="K85" s="117"/>
      <c r="L85" s="117"/>
      <c r="P85" t="str">
        <f t="shared" ref="P85:P89" si="58">P76</f>
        <v>Vendor A</v>
      </c>
      <c r="Q85">
        <f>SUM(COUNTIF(D7:D15,"Don't Know")+COUNTIF(D20:D33, "Don't Know")+COUNTIF(D38:D41,"Don't Know")+COUNTIF(D46:D51, "Don't Know")+COUNTIF(D56:D57, "Don't Know"))</f>
        <v>0</v>
      </c>
      <c r="AA85" s="53" t="s">
        <v>4</v>
      </c>
      <c r="AB85" t="str">
        <f>'TeleSAFE Vendor Eval'!$E$1</f>
        <v>Vendor B</v>
      </c>
      <c r="AC85">
        <f t="shared" ref="AC85:AE85" si="59">M58</f>
        <v>0</v>
      </c>
      <c r="AD85">
        <f t="shared" si="59"/>
        <v>0</v>
      </c>
      <c r="AE85">
        <f t="shared" si="59"/>
        <v>0</v>
      </c>
      <c r="AK85" s="118"/>
      <c r="AL85" t="str">
        <f>'TeleSAFE Vendor Eval'!$E$1</f>
        <v>Vendor B</v>
      </c>
      <c r="AM85">
        <f t="shared" ref="AM85" si="60">T58</f>
        <v>0</v>
      </c>
      <c r="AN85">
        <f t="shared" ref="AN85" si="61">U58</f>
        <v>0</v>
      </c>
      <c r="AO85">
        <f t="shared" ref="AO85" si="62">V58</f>
        <v>0</v>
      </c>
    </row>
    <row r="86" spans="9:41" x14ac:dyDescent="0.25">
      <c r="J86" s="52" t="s">
        <v>93</v>
      </c>
      <c r="K86" s="52" t="s">
        <v>94</v>
      </c>
      <c r="L86" s="52" t="s">
        <v>95</v>
      </c>
      <c r="P86" t="str">
        <f t="shared" si="58"/>
        <v>Vendor B</v>
      </c>
      <c r="Q86">
        <f>SUM(COUNTIF(E7:E15,"Don't Know")+COUNTIF(E20:E33, "Don't Know")+COUNTIF(E38:E41,"Don't Know")+COUNTIF(E46:E51, "Don't Know")+COUNTIF(E56:E57, "Don't Know"))</f>
        <v>0</v>
      </c>
      <c r="AA86" s="53" t="s">
        <v>4</v>
      </c>
      <c r="AB86" t="str">
        <f>'TeleSAFE Vendor Eval'!$F$1</f>
        <v>Vendor C</v>
      </c>
      <c r="AC86">
        <f t="shared" ref="AC86:AE86" si="63">P58</f>
        <v>0</v>
      </c>
      <c r="AD86">
        <f t="shared" si="63"/>
        <v>0</v>
      </c>
      <c r="AE86">
        <f t="shared" si="63"/>
        <v>0</v>
      </c>
      <c r="AK86" s="118"/>
      <c r="AL86" t="str">
        <f>'TeleSAFE Vendor Eval'!$F$1</f>
        <v>Vendor C</v>
      </c>
      <c r="AM86">
        <f t="shared" ref="AM86" si="64">W58</f>
        <v>0</v>
      </c>
      <c r="AN86">
        <f t="shared" ref="AN86" si="65">X58</f>
        <v>0</v>
      </c>
      <c r="AO86">
        <f t="shared" ref="AO86" si="66">Y58</f>
        <v>0</v>
      </c>
    </row>
    <row r="87" spans="9:41" x14ac:dyDescent="0.25">
      <c r="I87" t="s">
        <v>101</v>
      </c>
      <c r="J87">
        <f t="shared" ref="J87:L92" si="67">P65</f>
        <v>0</v>
      </c>
      <c r="K87">
        <f t="shared" si="67"/>
        <v>0</v>
      </c>
      <c r="L87">
        <f t="shared" si="67"/>
        <v>0</v>
      </c>
      <c r="P87" t="str">
        <f t="shared" si="58"/>
        <v>Vendor C</v>
      </c>
      <c r="Q87">
        <f>SUM(COUNTIF(F7:F15,"Don't Know")+COUNTIF(F20:F33, "Don't Know")+COUNTIF(F38:F41,"Don't Know")+COUNTIF(F46:F51, "Don't Know")+COUNTIF(F56:F57, "Don't Know"))</f>
        <v>0</v>
      </c>
      <c r="AA87" s="53" t="s">
        <v>4</v>
      </c>
      <c r="AB87" t="str">
        <f>'TeleSAFE Vendor Eval'!$G$1</f>
        <v>Vendor D</v>
      </c>
      <c r="AC87">
        <f t="shared" ref="AC87:AE87" si="68">S58</f>
        <v>0</v>
      </c>
      <c r="AD87">
        <f t="shared" si="68"/>
        <v>0</v>
      </c>
      <c r="AE87">
        <f t="shared" si="68"/>
        <v>0</v>
      </c>
      <c r="AK87" s="118"/>
      <c r="AL87" t="str">
        <f>'TeleSAFE Vendor Eval'!$G$1</f>
        <v>Vendor D</v>
      </c>
      <c r="AM87">
        <f t="shared" ref="AM87" si="69">Z58</f>
        <v>0</v>
      </c>
      <c r="AN87">
        <f t="shared" ref="AN87" si="70">AA58</f>
        <v>0</v>
      </c>
      <c r="AO87">
        <f t="shared" ref="AO87" si="71">AB58</f>
        <v>0</v>
      </c>
    </row>
    <row r="88" spans="9:41" x14ac:dyDescent="0.25">
      <c r="I88" t="s">
        <v>0</v>
      </c>
      <c r="J88">
        <f t="shared" si="67"/>
        <v>0</v>
      </c>
      <c r="K88">
        <f t="shared" si="67"/>
        <v>0</v>
      </c>
      <c r="L88">
        <f t="shared" si="67"/>
        <v>0</v>
      </c>
      <c r="P88" t="str">
        <f t="shared" si="58"/>
        <v>Vendor D</v>
      </c>
      <c r="Q88">
        <f>SUM(COUNTIF(G7:G15,"Don't Know")+COUNTIF(G20:G33, "Don't Know")+COUNTIF(G38:G41,"Don't Know")+COUNTIF(G46:G51, "Don't Know")+COUNTIF(G56:G57, "Don't Know"))</f>
        <v>0</v>
      </c>
      <c r="AA88" s="53" t="s">
        <v>4</v>
      </c>
      <c r="AB88" t="str">
        <f>'TeleSAFE Vendor Eval'!$H$1</f>
        <v>Vendor E</v>
      </c>
      <c r="AC88">
        <f t="shared" ref="AC88:AE88" si="72">V58</f>
        <v>0</v>
      </c>
      <c r="AD88">
        <f t="shared" si="72"/>
        <v>0</v>
      </c>
      <c r="AE88">
        <f t="shared" si="72"/>
        <v>0</v>
      </c>
      <c r="AK88" s="118"/>
      <c r="AL88" t="str">
        <f>'TeleSAFE Vendor Eval'!$H$1</f>
        <v>Vendor E</v>
      </c>
      <c r="AM88">
        <f t="shared" ref="AM88" si="73">AC58</f>
        <v>0</v>
      </c>
      <c r="AN88">
        <f t="shared" ref="AN88" si="74">AD58</f>
        <v>0</v>
      </c>
      <c r="AO88">
        <f t="shared" ref="AO88" si="75">AE58</f>
        <v>0</v>
      </c>
    </row>
    <row r="89" spans="9:41" x14ac:dyDescent="0.25">
      <c r="I89" s="53" t="s">
        <v>13</v>
      </c>
      <c r="J89">
        <f t="shared" si="67"/>
        <v>0</v>
      </c>
      <c r="K89">
        <f t="shared" si="67"/>
        <v>0</v>
      </c>
      <c r="L89">
        <f t="shared" si="67"/>
        <v>0</v>
      </c>
      <c r="P89" t="str">
        <f t="shared" si="58"/>
        <v>Vendor E</v>
      </c>
      <c r="Q89">
        <f>SUM(COUNTIF(H7:H15,"Don't Know")+COUNTIF(H20:H33, "Don't Know")+COUNTIF(H38:H41,"Don't Know")+COUNTIF(H46:H51, "Don't Know")+COUNTIF(H56:H57, "Don't Know"))</f>
        <v>0</v>
      </c>
    </row>
    <row r="90" spans="9:41" x14ac:dyDescent="0.25">
      <c r="I90" s="53" t="s">
        <v>2</v>
      </c>
      <c r="J90">
        <f t="shared" si="67"/>
        <v>0</v>
      </c>
      <c r="K90">
        <f t="shared" si="67"/>
        <v>0</v>
      </c>
      <c r="L90">
        <f t="shared" si="67"/>
        <v>0</v>
      </c>
    </row>
    <row r="91" spans="9:41" x14ac:dyDescent="0.25">
      <c r="I91" s="53" t="s">
        <v>3</v>
      </c>
      <c r="J91">
        <f t="shared" si="67"/>
        <v>0</v>
      </c>
      <c r="K91">
        <f t="shared" si="67"/>
        <v>0</v>
      </c>
      <c r="L91">
        <f t="shared" si="67"/>
        <v>0</v>
      </c>
    </row>
    <row r="92" spans="9:41" x14ac:dyDescent="0.25">
      <c r="I92" s="53" t="s">
        <v>4</v>
      </c>
      <c r="J92">
        <f t="shared" si="67"/>
        <v>0</v>
      </c>
      <c r="K92">
        <f t="shared" si="67"/>
        <v>0</v>
      </c>
      <c r="L92">
        <f t="shared" si="67"/>
        <v>0</v>
      </c>
    </row>
    <row r="96" spans="9:41" x14ac:dyDescent="0.25">
      <c r="J96" s="117" t="str">
        <f>'TeleSAFE Vendor Eval'!$G$1</f>
        <v>Vendor D</v>
      </c>
      <c r="K96" s="117"/>
      <c r="L96" s="117"/>
    </row>
    <row r="97" spans="9:12" x14ac:dyDescent="0.25">
      <c r="J97" s="52" t="s">
        <v>93</v>
      </c>
      <c r="K97" s="52" t="s">
        <v>94</v>
      </c>
      <c r="L97" s="52" t="s">
        <v>95</v>
      </c>
    </row>
    <row r="98" spans="9:12" x14ac:dyDescent="0.25">
      <c r="I98" t="s">
        <v>101</v>
      </c>
      <c r="J98">
        <f t="shared" ref="J98:L103" si="76">S65</f>
        <v>0</v>
      </c>
      <c r="K98">
        <f t="shared" si="76"/>
        <v>0</v>
      </c>
      <c r="L98">
        <f t="shared" si="76"/>
        <v>0</v>
      </c>
    </row>
    <row r="99" spans="9:12" x14ac:dyDescent="0.25">
      <c r="I99" t="s">
        <v>0</v>
      </c>
      <c r="J99">
        <f t="shared" si="76"/>
        <v>0</v>
      </c>
      <c r="K99">
        <f t="shared" si="76"/>
        <v>0</v>
      </c>
      <c r="L99">
        <f t="shared" si="76"/>
        <v>0</v>
      </c>
    </row>
    <row r="100" spans="9:12" x14ac:dyDescent="0.25">
      <c r="I100" s="58" t="s">
        <v>13</v>
      </c>
      <c r="J100">
        <f t="shared" si="76"/>
        <v>0</v>
      </c>
      <c r="K100">
        <f t="shared" si="76"/>
        <v>0</v>
      </c>
      <c r="L100">
        <f t="shared" si="76"/>
        <v>0</v>
      </c>
    </row>
    <row r="101" spans="9:12" x14ac:dyDescent="0.25">
      <c r="I101" s="58" t="s">
        <v>2</v>
      </c>
      <c r="J101">
        <f t="shared" si="76"/>
        <v>0</v>
      </c>
      <c r="K101">
        <f t="shared" si="76"/>
        <v>0</v>
      </c>
      <c r="L101">
        <f t="shared" si="76"/>
        <v>0</v>
      </c>
    </row>
    <row r="102" spans="9:12" x14ac:dyDescent="0.25">
      <c r="I102" s="58" t="s">
        <v>3</v>
      </c>
      <c r="J102">
        <f t="shared" si="76"/>
        <v>0</v>
      </c>
      <c r="K102">
        <f t="shared" si="76"/>
        <v>0</v>
      </c>
      <c r="L102">
        <f t="shared" si="76"/>
        <v>0</v>
      </c>
    </row>
    <row r="103" spans="9:12" x14ac:dyDescent="0.25">
      <c r="I103" s="58" t="s">
        <v>4</v>
      </c>
      <c r="J103">
        <f t="shared" si="76"/>
        <v>0</v>
      </c>
      <c r="K103">
        <f t="shared" si="76"/>
        <v>0</v>
      </c>
      <c r="L103">
        <f t="shared" si="76"/>
        <v>0</v>
      </c>
    </row>
    <row r="107" spans="9:12" x14ac:dyDescent="0.25">
      <c r="J107" s="117" t="str">
        <f>'TeleSAFE Vendor Eval'!$H$1</f>
        <v>Vendor E</v>
      </c>
      <c r="K107" s="117"/>
      <c r="L107" s="117"/>
    </row>
    <row r="108" spans="9:12" x14ac:dyDescent="0.25">
      <c r="J108" s="52" t="s">
        <v>93</v>
      </c>
      <c r="K108" s="52" t="s">
        <v>94</v>
      </c>
      <c r="L108" s="52" t="s">
        <v>95</v>
      </c>
    </row>
    <row r="109" spans="9:12" x14ac:dyDescent="0.25">
      <c r="I109" t="s">
        <v>101</v>
      </c>
      <c r="J109">
        <f t="shared" ref="J109:L114" si="77">V65</f>
        <v>0</v>
      </c>
      <c r="K109">
        <f t="shared" si="77"/>
        <v>0</v>
      </c>
      <c r="L109">
        <f t="shared" si="77"/>
        <v>0</v>
      </c>
    </row>
    <row r="110" spans="9:12" x14ac:dyDescent="0.25">
      <c r="I110" t="s">
        <v>0</v>
      </c>
      <c r="J110">
        <f t="shared" si="77"/>
        <v>0</v>
      </c>
      <c r="K110">
        <f t="shared" si="77"/>
        <v>0</v>
      </c>
      <c r="L110">
        <f t="shared" si="77"/>
        <v>0</v>
      </c>
    </row>
    <row r="111" spans="9:12" x14ac:dyDescent="0.25">
      <c r="I111" s="58" t="s">
        <v>13</v>
      </c>
      <c r="J111">
        <f t="shared" si="77"/>
        <v>0</v>
      </c>
      <c r="K111">
        <f t="shared" si="77"/>
        <v>0</v>
      </c>
      <c r="L111">
        <f t="shared" si="77"/>
        <v>0</v>
      </c>
    </row>
    <row r="112" spans="9:12" x14ac:dyDescent="0.25">
      <c r="I112" s="58" t="s">
        <v>2</v>
      </c>
      <c r="J112">
        <f t="shared" si="77"/>
        <v>0</v>
      </c>
      <c r="K112">
        <f t="shared" si="77"/>
        <v>0</v>
      </c>
      <c r="L112">
        <f t="shared" si="77"/>
        <v>0</v>
      </c>
    </row>
    <row r="113" spans="9:12" x14ac:dyDescent="0.25">
      <c r="I113" s="58" t="s">
        <v>3</v>
      </c>
      <c r="J113">
        <f t="shared" si="77"/>
        <v>0</v>
      </c>
      <c r="K113">
        <f t="shared" si="77"/>
        <v>0</v>
      </c>
      <c r="L113">
        <f t="shared" si="77"/>
        <v>0</v>
      </c>
    </row>
    <row r="114" spans="9:12" x14ac:dyDescent="0.25">
      <c r="I114" s="58" t="s">
        <v>4</v>
      </c>
      <c r="J114">
        <f t="shared" si="77"/>
        <v>0</v>
      </c>
      <c r="K114">
        <f t="shared" si="77"/>
        <v>0</v>
      </c>
      <c r="L114">
        <f t="shared" si="77"/>
        <v>0</v>
      </c>
    </row>
  </sheetData>
  <mergeCells count="42">
    <mergeCell ref="J96:L96"/>
    <mergeCell ref="J107:L107"/>
    <mergeCell ref="P74:S74"/>
    <mergeCell ref="AA62:AE62"/>
    <mergeCell ref="S4:U4"/>
    <mergeCell ref="S18:U18"/>
    <mergeCell ref="S36:U36"/>
    <mergeCell ref="S44:U44"/>
    <mergeCell ref="S54:U54"/>
    <mergeCell ref="V4:X4"/>
    <mergeCell ref="V18:X18"/>
    <mergeCell ref="V36:X36"/>
    <mergeCell ref="V44:X44"/>
    <mergeCell ref="V54:X54"/>
    <mergeCell ref="J62:X62"/>
    <mergeCell ref="J44:L44"/>
    <mergeCell ref="M44:O44"/>
    <mergeCell ref="J54:L54"/>
    <mergeCell ref="M54:O54"/>
    <mergeCell ref="P4:R4"/>
    <mergeCell ref="P18:R18"/>
    <mergeCell ref="P36:R36"/>
    <mergeCell ref="P44:R44"/>
    <mergeCell ref="P54:R54"/>
    <mergeCell ref="J4:L4"/>
    <mergeCell ref="M4:O4"/>
    <mergeCell ref="J18:L18"/>
    <mergeCell ref="M18:O18"/>
    <mergeCell ref="J36:L36"/>
    <mergeCell ref="M36:O36"/>
    <mergeCell ref="J63:L63"/>
    <mergeCell ref="M63:O63"/>
    <mergeCell ref="P63:R63"/>
    <mergeCell ref="S63:U63"/>
    <mergeCell ref="V63:X63"/>
    <mergeCell ref="J85:L85"/>
    <mergeCell ref="AK84:AK88"/>
    <mergeCell ref="AK64:AK68"/>
    <mergeCell ref="AK69:AK73"/>
    <mergeCell ref="AK74:AK78"/>
    <mergeCell ref="AK79:AK83"/>
    <mergeCell ref="J74:L74"/>
  </mergeCells>
  <phoneticPr fontId="5" type="noConversion"/>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5E6D4-753E-472C-8484-C3D4C2FE0C57}">
  <dimension ref="A1:V79"/>
  <sheetViews>
    <sheetView showGridLines="0" zoomScale="110" zoomScaleNormal="110" workbookViewId="0">
      <selection activeCell="T6" sqref="T6:U6"/>
    </sheetView>
  </sheetViews>
  <sheetFormatPr defaultRowHeight="15" x14ac:dyDescent="0.25"/>
  <cols>
    <col min="1" max="1" width="3.7109375" customWidth="1"/>
    <col min="19" max="19" width="3.7109375" customWidth="1"/>
    <col min="22" max="22" width="3.7109375" customWidth="1"/>
  </cols>
  <sheetData>
    <row r="1" spans="1:22" ht="21" customHeight="1" x14ac:dyDescent="0.35">
      <c r="A1" s="21"/>
      <c r="B1" s="123" t="s">
        <v>53</v>
      </c>
      <c r="C1" s="123"/>
      <c r="D1" s="123"/>
      <c r="E1" s="123"/>
      <c r="F1" s="123"/>
      <c r="G1" s="123"/>
      <c r="H1" s="123"/>
      <c r="I1" s="123"/>
      <c r="J1" s="123"/>
      <c r="K1" s="123"/>
      <c r="L1" s="123"/>
      <c r="M1" s="123"/>
      <c r="N1" s="123"/>
      <c r="O1" s="123"/>
      <c r="P1" s="123"/>
      <c r="Q1" s="123"/>
      <c r="R1" s="123"/>
      <c r="S1" s="123"/>
      <c r="T1" s="123"/>
      <c r="U1" s="123"/>
      <c r="V1" s="123"/>
    </row>
    <row r="3" spans="1:22" ht="15.75" thickBot="1" x14ac:dyDescent="0.3"/>
    <row r="4" spans="1:22" ht="22.5" customHeight="1" thickBot="1" x14ac:dyDescent="0.4">
      <c r="B4" s="29"/>
      <c r="C4" s="140" t="s">
        <v>54</v>
      </c>
      <c r="D4" s="140"/>
      <c r="E4" s="140"/>
      <c r="F4" s="140"/>
      <c r="G4" s="140"/>
      <c r="H4" s="140"/>
      <c r="I4" s="140"/>
      <c r="J4" s="140"/>
      <c r="K4" s="140"/>
      <c r="L4" s="140"/>
      <c r="M4" s="140"/>
      <c r="N4" s="140"/>
      <c r="O4" s="140"/>
      <c r="P4" s="140"/>
      <c r="Q4" s="140"/>
      <c r="R4" s="28"/>
      <c r="S4" s="27"/>
      <c r="T4" s="122" t="s">
        <v>59</v>
      </c>
      <c r="U4" s="122"/>
      <c r="V4" s="34"/>
    </row>
    <row r="5" spans="1:22" ht="18.75" customHeight="1" thickBot="1" x14ac:dyDescent="0.35">
      <c r="B5" s="30"/>
      <c r="C5" s="38" t="s">
        <v>58</v>
      </c>
      <c r="D5" s="130" t="s">
        <v>55</v>
      </c>
      <c r="E5" s="130"/>
      <c r="F5" s="130"/>
      <c r="G5" s="130"/>
      <c r="H5" s="130"/>
      <c r="I5" s="130"/>
      <c r="J5" s="130"/>
      <c r="K5" s="130"/>
      <c r="L5" s="130"/>
      <c r="M5" s="130"/>
      <c r="N5" s="130"/>
      <c r="O5" s="130"/>
      <c r="P5" s="130"/>
      <c r="Q5" s="131"/>
      <c r="R5" s="22"/>
      <c r="S5" s="20"/>
      <c r="T5" s="20"/>
      <c r="U5" s="20"/>
      <c r="V5" s="35"/>
    </row>
    <row r="6" spans="1:22" ht="18.75" customHeight="1" thickBot="1" x14ac:dyDescent="0.35">
      <c r="B6" s="30"/>
      <c r="C6" s="37"/>
      <c r="D6" s="132" t="s">
        <v>56</v>
      </c>
      <c r="E6" s="132"/>
      <c r="F6" s="132"/>
      <c r="G6" s="132"/>
      <c r="H6" s="132"/>
      <c r="I6" s="132"/>
      <c r="J6" s="132"/>
      <c r="K6" s="132"/>
      <c r="L6" s="132"/>
      <c r="M6" s="132"/>
      <c r="N6" s="132"/>
      <c r="O6" s="132"/>
      <c r="P6" s="132"/>
      <c r="Q6" s="133"/>
      <c r="R6" s="23"/>
      <c r="S6" s="20"/>
      <c r="T6" s="128"/>
      <c r="U6" s="129"/>
      <c r="V6" s="35"/>
    </row>
    <row r="7" spans="1:22" ht="15" customHeight="1" thickBot="1" x14ac:dyDescent="0.35">
      <c r="B7" s="30"/>
      <c r="C7" s="22"/>
      <c r="D7" s="20"/>
      <c r="E7" s="20"/>
      <c r="F7" s="20"/>
      <c r="G7" s="20"/>
      <c r="H7" s="20"/>
      <c r="I7" s="20"/>
      <c r="J7" s="20"/>
      <c r="K7" s="20"/>
      <c r="L7" s="20"/>
      <c r="M7" s="20"/>
      <c r="N7" s="20"/>
      <c r="O7" s="20"/>
      <c r="P7" s="20"/>
      <c r="Q7" s="20"/>
      <c r="R7" s="20"/>
      <c r="S7" s="20"/>
      <c r="T7" s="20"/>
      <c r="U7" s="20"/>
      <c r="V7" s="35"/>
    </row>
    <row r="8" spans="1:22" ht="18.75" x14ac:dyDescent="0.3">
      <c r="B8" s="30"/>
      <c r="C8" s="38" t="s">
        <v>60</v>
      </c>
      <c r="D8" s="134" t="s">
        <v>180</v>
      </c>
      <c r="E8" s="134"/>
      <c r="F8" s="134"/>
      <c r="G8" s="134"/>
      <c r="H8" s="134"/>
      <c r="I8" s="134"/>
      <c r="J8" s="134"/>
      <c r="K8" s="134"/>
      <c r="L8" s="134"/>
      <c r="M8" s="134"/>
      <c r="N8" s="134"/>
      <c r="O8" s="134"/>
      <c r="P8" s="134"/>
      <c r="Q8" s="135"/>
      <c r="R8" s="20"/>
      <c r="S8" s="20"/>
      <c r="T8" s="20"/>
      <c r="U8" s="20"/>
      <c r="V8" s="35"/>
    </row>
    <row r="9" spans="1:22" ht="15.75" thickBot="1" x14ac:dyDescent="0.3">
      <c r="B9" s="30"/>
      <c r="C9" s="39"/>
      <c r="D9" s="136"/>
      <c r="E9" s="136"/>
      <c r="F9" s="136"/>
      <c r="G9" s="136"/>
      <c r="H9" s="136"/>
      <c r="I9" s="136"/>
      <c r="J9" s="136"/>
      <c r="K9" s="136"/>
      <c r="L9" s="136"/>
      <c r="M9" s="136"/>
      <c r="N9" s="136"/>
      <c r="O9" s="136"/>
      <c r="P9" s="136"/>
      <c r="Q9" s="137"/>
      <c r="R9" s="20"/>
      <c r="S9" s="20"/>
      <c r="T9" s="20"/>
      <c r="U9" s="20"/>
      <c r="V9" s="35"/>
    </row>
    <row r="10" spans="1:22" ht="19.5" thickBot="1" x14ac:dyDescent="0.35">
      <c r="B10" s="30"/>
      <c r="C10" s="37"/>
      <c r="D10" s="138" t="s">
        <v>181</v>
      </c>
      <c r="E10" s="138"/>
      <c r="F10" s="138"/>
      <c r="G10" s="138"/>
      <c r="H10" s="138"/>
      <c r="I10" s="138"/>
      <c r="J10" s="138"/>
      <c r="K10" s="138"/>
      <c r="L10" s="138"/>
      <c r="M10" s="138"/>
      <c r="N10" s="138"/>
      <c r="O10" s="138"/>
      <c r="P10" s="138"/>
      <c r="Q10" s="139"/>
      <c r="R10" s="20"/>
      <c r="S10" s="20"/>
      <c r="T10" s="128"/>
      <c r="U10" s="129"/>
      <c r="V10" s="35"/>
    </row>
    <row r="11" spans="1:22" ht="15.75" thickBot="1" x14ac:dyDescent="0.3">
      <c r="B11" s="30"/>
      <c r="C11" s="20"/>
      <c r="D11" s="20"/>
      <c r="E11" s="20"/>
      <c r="F11" s="20"/>
      <c r="G11" s="20"/>
      <c r="H11" s="20"/>
      <c r="I11" s="20"/>
      <c r="J11" s="20"/>
      <c r="K11" s="20"/>
      <c r="L11" s="20"/>
      <c r="M11" s="20"/>
      <c r="N11" s="20"/>
      <c r="O11" s="20"/>
      <c r="P11" s="20"/>
      <c r="Q11" s="20"/>
      <c r="R11" s="20"/>
      <c r="S11" s="20"/>
      <c r="T11" s="20"/>
      <c r="U11" s="20"/>
      <c r="V11" s="35"/>
    </row>
    <row r="12" spans="1:22" ht="18.75" x14ac:dyDescent="0.3">
      <c r="B12" s="30"/>
      <c r="C12" s="38" t="s">
        <v>61</v>
      </c>
      <c r="D12" s="130" t="s">
        <v>85</v>
      </c>
      <c r="E12" s="130"/>
      <c r="F12" s="130"/>
      <c r="G12" s="130"/>
      <c r="H12" s="130"/>
      <c r="I12" s="130"/>
      <c r="J12" s="130"/>
      <c r="K12" s="130"/>
      <c r="L12" s="130"/>
      <c r="M12" s="130"/>
      <c r="N12" s="130"/>
      <c r="O12" s="130"/>
      <c r="P12" s="130"/>
      <c r="Q12" s="131"/>
      <c r="R12" s="20"/>
      <c r="S12" s="20"/>
      <c r="T12" s="20"/>
      <c r="U12" s="20"/>
      <c r="V12" s="35"/>
    </row>
    <row r="13" spans="1:22" ht="18.75" customHeight="1" x14ac:dyDescent="0.25">
      <c r="B13" s="30"/>
      <c r="C13" s="39"/>
      <c r="D13" s="136" t="s">
        <v>64</v>
      </c>
      <c r="E13" s="136"/>
      <c r="F13" s="136"/>
      <c r="G13" s="136"/>
      <c r="H13" s="136"/>
      <c r="I13" s="136"/>
      <c r="J13" s="136"/>
      <c r="K13" s="136"/>
      <c r="L13" s="136"/>
      <c r="M13" s="136"/>
      <c r="N13" s="136"/>
      <c r="O13" s="136"/>
      <c r="P13" s="136"/>
      <c r="Q13" s="137"/>
      <c r="R13" s="20"/>
      <c r="S13" s="20"/>
      <c r="T13" s="20"/>
      <c r="U13" s="20"/>
      <c r="V13" s="35"/>
    </row>
    <row r="14" spans="1:22" ht="18.75" customHeight="1" x14ac:dyDescent="0.25">
      <c r="B14" s="30"/>
      <c r="C14" s="39"/>
      <c r="D14" s="136"/>
      <c r="E14" s="136"/>
      <c r="F14" s="136"/>
      <c r="G14" s="136"/>
      <c r="H14" s="136"/>
      <c r="I14" s="136"/>
      <c r="J14" s="136"/>
      <c r="K14" s="136"/>
      <c r="L14" s="136"/>
      <c r="M14" s="136"/>
      <c r="N14" s="136"/>
      <c r="O14" s="136"/>
      <c r="P14" s="136"/>
      <c r="Q14" s="137"/>
      <c r="R14" s="20"/>
      <c r="S14" s="20"/>
      <c r="T14" s="20"/>
      <c r="U14" s="20"/>
      <c r="V14" s="35"/>
    </row>
    <row r="15" spans="1:22" ht="18.75" customHeight="1" thickBot="1" x14ac:dyDescent="0.3">
      <c r="B15" s="30"/>
      <c r="C15" s="39"/>
      <c r="D15" s="124" t="s">
        <v>57</v>
      </c>
      <c r="E15" s="124"/>
      <c r="F15" s="124"/>
      <c r="G15" s="124"/>
      <c r="H15" s="124"/>
      <c r="I15" s="124"/>
      <c r="J15" s="124"/>
      <c r="K15" s="124"/>
      <c r="L15" s="124"/>
      <c r="M15" s="124"/>
      <c r="N15" s="124"/>
      <c r="O15" s="124"/>
      <c r="P15" s="124"/>
      <c r="Q15" s="125"/>
      <c r="R15" s="20"/>
      <c r="S15" s="20"/>
      <c r="T15" s="20"/>
      <c r="U15" s="20"/>
      <c r="V15" s="35"/>
    </row>
    <row r="16" spans="1:22" ht="18.75" customHeight="1" thickBot="1" x14ac:dyDescent="0.3">
      <c r="B16" s="30"/>
      <c r="C16" s="40"/>
      <c r="D16" s="126"/>
      <c r="E16" s="126"/>
      <c r="F16" s="126"/>
      <c r="G16" s="126"/>
      <c r="H16" s="126"/>
      <c r="I16" s="126"/>
      <c r="J16" s="126"/>
      <c r="K16" s="126"/>
      <c r="L16" s="126"/>
      <c r="M16" s="126"/>
      <c r="N16" s="126"/>
      <c r="O16" s="126"/>
      <c r="P16" s="126"/>
      <c r="Q16" s="127"/>
      <c r="R16" s="20"/>
      <c r="S16" s="20"/>
      <c r="T16" s="128"/>
      <c r="U16" s="129"/>
      <c r="V16" s="35"/>
    </row>
    <row r="17" spans="2:22" ht="19.5" thickBot="1" x14ac:dyDescent="0.35">
      <c r="B17" s="31"/>
      <c r="C17" s="32"/>
      <c r="D17" s="33"/>
      <c r="E17" s="33"/>
      <c r="F17" s="33"/>
      <c r="G17" s="33"/>
      <c r="H17" s="33"/>
      <c r="I17" s="33"/>
      <c r="J17" s="33"/>
      <c r="K17" s="33"/>
      <c r="L17" s="33"/>
      <c r="M17" s="33"/>
      <c r="N17" s="33"/>
      <c r="O17" s="33"/>
      <c r="P17" s="33"/>
      <c r="Q17" s="33"/>
      <c r="R17" s="32"/>
      <c r="S17" s="32"/>
      <c r="T17" s="32"/>
      <c r="U17" s="32"/>
      <c r="V17" s="36"/>
    </row>
    <row r="18" spans="2:22" ht="15" customHeight="1" thickBot="1" x14ac:dyDescent="0.35">
      <c r="C18" s="19"/>
    </row>
    <row r="19" spans="2:22" ht="21.75" thickBot="1" x14ac:dyDescent="0.4">
      <c r="B19" s="29"/>
      <c r="C19" s="140" t="s">
        <v>62</v>
      </c>
      <c r="D19" s="140"/>
      <c r="E19" s="140"/>
      <c r="F19" s="140"/>
      <c r="G19" s="140"/>
      <c r="H19" s="140"/>
      <c r="I19" s="140"/>
      <c r="J19" s="140"/>
      <c r="K19" s="140"/>
      <c r="L19" s="140"/>
      <c r="M19" s="140"/>
      <c r="N19" s="140"/>
      <c r="O19" s="140"/>
      <c r="P19" s="140"/>
      <c r="Q19" s="140"/>
      <c r="R19" s="28"/>
      <c r="S19" s="45"/>
      <c r="T19" s="122" t="s">
        <v>59</v>
      </c>
      <c r="U19" s="122"/>
      <c r="V19" s="34"/>
    </row>
    <row r="20" spans="2:22" ht="36.75" customHeight="1" x14ac:dyDescent="0.3">
      <c r="B20" s="30"/>
      <c r="C20" s="63" t="s">
        <v>63</v>
      </c>
      <c r="D20" s="134" t="s">
        <v>182</v>
      </c>
      <c r="E20" s="134"/>
      <c r="F20" s="134"/>
      <c r="G20" s="134"/>
      <c r="H20" s="134"/>
      <c r="I20" s="134"/>
      <c r="J20" s="134"/>
      <c r="K20" s="134"/>
      <c r="L20" s="134"/>
      <c r="M20" s="134"/>
      <c r="N20" s="134"/>
      <c r="O20" s="134"/>
      <c r="P20" s="134"/>
      <c r="Q20" s="135"/>
      <c r="R20" s="20"/>
      <c r="S20" s="20"/>
      <c r="T20" s="20"/>
      <c r="U20" s="20"/>
      <c r="V20" s="35"/>
    </row>
    <row r="21" spans="2:22" ht="18.75" customHeight="1" thickBot="1" x14ac:dyDescent="0.3">
      <c r="B21" s="30"/>
      <c r="C21" s="39"/>
      <c r="D21" s="124" t="s">
        <v>65</v>
      </c>
      <c r="E21" s="124"/>
      <c r="F21" s="124"/>
      <c r="G21" s="124"/>
      <c r="H21" s="124"/>
      <c r="I21" s="124"/>
      <c r="J21" s="124"/>
      <c r="K21" s="124"/>
      <c r="L21" s="124"/>
      <c r="M21" s="124"/>
      <c r="N21" s="124"/>
      <c r="O21" s="124"/>
      <c r="P21" s="124"/>
      <c r="Q21" s="125"/>
      <c r="R21" s="20"/>
      <c r="S21" s="20"/>
      <c r="T21" s="20"/>
      <c r="U21" s="20"/>
      <c r="V21" s="35"/>
    </row>
    <row r="22" spans="2:22" ht="18.75" customHeight="1" thickBot="1" x14ac:dyDescent="0.3">
      <c r="B22" s="30"/>
      <c r="C22" s="40"/>
      <c r="D22" s="126"/>
      <c r="E22" s="126"/>
      <c r="F22" s="126"/>
      <c r="G22" s="126"/>
      <c r="H22" s="126"/>
      <c r="I22" s="126"/>
      <c r="J22" s="126"/>
      <c r="K22" s="126"/>
      <c r="L22" s="126"/>
      <c r="M22" s="126"/>
      <c r="N22" s="126"/>
      <c r="O22" s="126"/>
      <c r="P22" s="126"/>
      <c r="Q22" s="127"/>
      <c r="R22" s="20"/>
      <c r="S22" s="20"/>
      <c r="T22" s="128"/>
      <c r="U22" s="129"/>
      <c r="V22" s="35"/>
    </row>
    <row r="23" spans="2:22" ht="15.75" thickBot="1" x14ac:dyDescent="0.3">
      <c r="B23" s="30"/>
      <c r="C23" s="20"/>
      <c r="D23" s="20"/>
      <c r="E23" s="20"/>
      <c r="F23" s="20"/>
      <c r="G23" s="20"/>
      <c r="H23" s="20"/>
      <c r="I23" s="20"/>
      <c r="J23" s="20"/>
      <c r="K23" s="20"/>
      <c r="L23" s="20"/>
      <c r="M23" s="20"/>
      <c r="N23" s="20"/>
      <c r="O23" s="20"/>
      <c r="P23" s="20"/>
      <c r="Q23" s="20"/>
      <c r="R23" s="20"/>
      <c r="S23" s="20"/>
      <c r="T23" s="20"/>
      <c r="U23" s="20"/>
      <c r="V23" s="35"/>
    </row>
    <row r="24" spans="2:22" ht="39.75" customHeight="1" thickBot="1" x14ac:dyDescent="0.35">
      <c r="B24" s="30"/>
      <c r="C24" s="63" t="s">
        <v>66</v>
      </c>
      <c r="D24" s="134" t="s">
        <v>119</v>
      </c>
      <c r="E24" s="134"/>
      <c r="F24" s="134"/>
      <c r="G24" s="134"/>
      <c r="H24" s="134"/>
      <c r="I24" s="134"/>
      <c r="J24" s="134"/>
      <c r="K24" s="134"/>
      <c r="L24" s="134"/>
      <c r="M24" s="134"/>
      <c r="N24" s="134"/>
      <c r="O24" s="134"/>
      <c r="P24" s="134"/>
      <c r="Q24" s="135"/>
      <c r="R24" s="20"/>
      <c r="S24" s="20"/>
      <c r="T24" s="20"/>
      <c r="U24" s="20"/>
      <c r="V24" s="35"/>
    </row>
    <row r="25" spans="2:22" ht="19.5" thickBot="1" x14ac:dyDescent="0.35">
      <c r="B25" s="30"/>
      <c r="C25" s="40"/>
      <c r="D25" s="138" t="s">
        <v>67</v>
      </c>
      <c r="E25" s="138"/>
      <c r="F25" s="138"/>
      <c r="G25" s="138"/>
      <c r="H25" s="138"/>
      <c r="I25" s="138"/>
      <c r="J25" s="138"/>
      <c r="K25" s="138"/>
      <c r="L25" s="138"/>
      <c r="M25" s="138"/>
      <c r="N25" s="138"/>
      <c r="O25" s="138"/>
      <c r="P25" s="138"/>
      <c r="Q25" s="139"/>
      <c r="R25" s="20"/>
      <c r="S25" s="20"/>
      <c r="T25" s="128"/>
      <c r="U25" s="129"/>
      <c r="V25" s="35"/>
    </row>
    <row r="26" spans="2:22" ht="15.75" thickBot="1" x14ac:dyDescent="0.3">
      <c r="B26" s="30"/>
      <c r="C26" s="20"/>
      <c r="D26" s="20"/>
      <c r="E26" s="20"/>
      <c r="F26" s="20"/>
      <c r="G26" s="20"/>
      <c r="H26" s="20"/>
      <c r="I26" s="20"/>
      <c r="J26" s="20"/>
      <c r="K26" s="20"/>
      <c r="L26" s="20"/>
      <c r="M26" s="20"/>
      <c r="N26" s="20"/>
      <c r="O26" s="20"/>
      <c r="P26" s="20"/>
      <c r="Q26" s="20"/>
      <c r="R26" s="20"/>
      <c r="S26" s="20"/>
      <c r="T26" s="20"/>
      <c r="U26" s="20"/>
      <c r="V26" s="35"/>
    </row>
    <row r="27" spans="2:22" ht="19.5" thickBot="1" x14ac:dyDescent="0.35">
      <c r="B27" s="30"/>
      <c r="C27" s="38" t="s">
        <v>68</v>
      </c>
      <c r="D27" s="130" t="s">
        <v>91</v>
      </c>
      <c r="E27" s="130"/>
      <c r="F27" s="130"/>
      <c r="G27" s="130"/>
      <c r="H27" s="130"/>
      <c r="I27" s="130"/>
      <c r="J27" s="130"/>
      <c r="K27" s="130"/>
      <c r="L27" s="130"/>
      <c r="M27" s="130"/>
      <c r="N27" s="130"/>
      <c r="O27" s="130"/>
      <c r="P27" s="130"/>
      <c r="Q27" s="131"/>
      <c r="R27" s="20"/>
      <c r="S27" s="20"/>
      <c r="T27" s="20"/>
      <c r="U27" s="20"/>
      <c r="V27" s="35"/>
    </row>
    <row r="28" spans="2:22" ht="19.5" thickBot="1" x14ac:dyDescent="0.35">
      <c r="B28" s="30"/>
      <c r="C28" s="40"/>
      <c r="D28" s="138" t="s">
        <v>69</v>
      </c>
      <c r="E28" s="138"/>
      <c r="F28" s="138"/>
      <c r="G28" s="138"/>
      <c r="H28" s="138"/>
      <c r="I28" s="138"/>
      <c r="J28" s="138"/>
      <c r="K28" s="138"/>
      <c r="L28" s="138"/>
      <c r="M28" s="138"/>
      <c r="N28" s="138"/>
      <c r="O28" s="138"/>
      <c r="P28" s="138"/>
      <c r="Q28" s="139"/>
      <c r="R28" s="20"/>
      <c r="S28" s="20"/>
      <c r="T28" s="128"/>
      <c r="U28" s="129"/>
      <c r="V28" s="35"/>
    </row>
    <row r="29" spans="2:22" ht="15.75" thickBot="1" x14ac:dyDescent="0.3">
      <c r="B29" s="30"/>
      <c r="C29" s="20"/>
      <c r="D29" s="20"/>
      <c r="E29" s="20"/>
      <c r="F29" s="20"/>
      <c r="G29" s="20"/>
      <c r="H29" s="20"/>
      <c r="I29" s="20"/>
      <c r="J29" s="20"/>
      <c r="K29" s="20"/>
      <c r="L29" s="20"/>
      <c r="M29" s="20"/>
      <c r="N29" s="20"/>
      <c r="O29" s="20"/>
      <c r="P29" s="20"/>
      <c r="Q29" s="20"/>
      <c r="R29" s="20"/>
      <c r="S29" s="20"/>
      <c r="T29" s="20"/>
      <c r="U29" s="20"/>
      <c r="V29" s="35"/>
    </row>
    <row r="30" spans="2:22" ht="36.75" customHeight="1" thickBot="1" x14ac:dyDescent="0.35">
      <c r="B30" s="30"/>
      <c r="C30" s="38" t="s">
        <v>70</v>
      </c>
      <c r="D30" s="134" t="s">
        <v>166</v>
      </c>
      <c r="E30" s="134"/>
      <c r="F30" s="134"/>
      <c r="G30" s="134"/>
      <c r="H30" s="134"/>
      <c r="I30" s="134"/>
      <c r="J30" s="134"/>
      <c r="K30" s="134"/>
      <c r="L30" s="134"/>
      <c r="M30" s="134"/>
      <c r="N30" s="134"/>
      <c r="O30" s="134"/>
      <c r="P30" s="134"/>
      <c r="Q30" s="135"/>
      <c r="R30" s="20"/>
      <c r="S30" s="20"/>
      <c r="T30" s="20"/>
      <c r="U30" s="20"/>
      <c r="V30" s="35"/>
    </row>
    <row r="31" spans="2:22" ht="19.5" thickBot="1" x14ac:dyDescent="0.35">
      <c r="B31" s="30"/>
      <c r="C31" s="40"/>
      <c r="D31" s="41" t="s">
        <v>105</v>
      </c>
      <c r="E31" s="42"/>
      <c r="F31" s="43"/>
      <c r="G31" s="42"/>
      <c r="H31" s="42"/>
      <c r="I31" s="42"/>
      <c r="J31" s="42"/>
      <c r="K31" s="42"/>
      <c r="L31" s="42"/>
      <c r="M31" s="42"/>
      <c r="N31" s="42"/>
      <c r="O31" s="42"/>
      <c r="P31" s="42"/>
      <c r="Q31" s="44"/>
      <c r="R31" s="20"/>
      <c r="S31" s="20"/>
      <c r="T31" s="128"/>
      <c r="U31" s="129"/>
      <c r="V31" s="35"/>
    </row>
    <row r="32" spans="2:22" ht="15.75" thickBot="1" x14ac:dyDescent="0.3">
      <c r="B32" s="31"/>
      <c r="C32" s="32"/>
      <c r="D32" s="32"/>
      <c r="E32" s="32"/>
      <c r="F32" s="32"/>
      <c r="G32" s="32"/>
      <c r="H32" s="32"/>
      <c r="I32" s="32"/>
      <c r="J32" s="32"/>
      <c r="K32" s="32"/>
      <c r="L32" s="32"/>
      <c r="M32" s="32"/>
      <c r="N32" s="32"/>
      <c r="O32" s="32"/>
      <c r="P32" s="32"/>
      <c r="Q32" s="32"/>
      <c r="R32" s="32"/>
      <c r="S32" s="32"/>
      <c r="T32" s="32"/>
      <c r="U32" s="32"/>
      <c r="V32" s="36"/>
    </row>
    <row r="33" spans="2:22" ht="15.75" thickBot="1" x14ac:dyDescent="0.3">
      <c r="V33" s="5"/>
    </row>
    <row r="34" spans="2:22" ht="21.75" thickBot="1" x14ac:dyDescent="0.4">
      <c r="B34" s="29"/>
      <c r="C34" s="140" t="s">
        <v>71</v>
      </c>
      <c r="D34" s="140"/>
      <c r="E34" s="140"/>
      <c r="F34" s="140"/>
      <c r="G34" s="140"/>
      <c r="H34" s="140"/>
      <c r="I34" s="140"/>
      <c r="J34" s="140"/>
      <c r="K34" s="140"/>
      <c r="L34" s="140"/>
      <c r="M34" s="140"/>
      <c r="N34" s="140"/>
      <c r="O34" s="140"/>
      <c r="P34" s="140"/>
      <c r="Q34" s="140"/>
      <c r="R34" s="28"/>
      <c r="S34" s="27"/>
      <c r="T34" s="122" t="s">
        <v>59</v>
      </c>
      <c r="U34" s="122"/>
      <c r="V34" s="34"/>
    </row>
    <row r="35" spans="2:22" ht="38.25" customHeight="1" thickBot="1" x14ac:dyDescent="0.35">
      <c r="B35" s="30"/>
      <c r="C35" s="63" t="s">
        <v>72</v>
      </c>
      <c r="D35" s="134" t="s">
        <v>173</v>
      </c>
      <c r="E35" s="134"/>
      <c r="F35" s="134"/>
      <c r="G35" s="134"/>
      <c r="H35" s="134"/>
      <c r="I35" s="134"/>
      <c r="J35" s="134"/>
      <c r="K35" s="134"/>
      <c r="L35" s="134"/>
      <c r="M35" s="134"/>
      <c r="N35" s="134"/>
      <c r="O35" s="134"/>
      <c r="P35" s="134"/>
      <c r="Q35" s="135"/>
      <c r="R35" s="20"/>
      <c r="S35" s="20"/>
      <c r="T35" s="20"/>
      <c r="U35" s="20"/>
      <c r="V35" s="35"/>
    </row>
    <row r="36" spans="2:22" ht="19.5" thickBot="1" x14ac:dyDescent="0.35">
      <c r="B36" s="30"/>
      <c r="C36" s="40"/>
      <c r="D36" s="138" t="s">
        <v>174</v>
      </c>
      <c r="E36" s="138"/>
      <c r="F36" s="138"/>
      <c r="G36" s="138"/>
      <c r="H36" s="138"/>
      <c r="I36" s="138"/>
      <c r="J36" s="138"/>
      <c r="K36" s="138"/>
      <c r="L36" s="138"/>
      <c r="M36" s="138"/>
      <c r="N36" s="138"/>
      <c r="O36" s="138"/>
      <c r="P36" s="138"/>
      <c r="Q36" s="139"/>
      <c r="R36" s="24"/>
      <c r="S36" s="20"/>
      <c r="T36" s="128"/>
      <c r="U36" s="129"/>
      <c r="V36" s="35"/>
    </row>
    <row r="37" spans="2:22" ht="15.75" thickBot="1" x14ac:dyDescent="0.3">
      <c r="B37" s="30"/>
      <c r="C37" s="20"/>
      <c r="D37" s="20"/>
      <c r="E37" s="20"/>
      <c r="F37" s="20"/>
      <c r="G37" s="20"/>
      <c r="H37" s="20"/>
      <c r="I37" s="20"/>
      <c r="J37" s="20"/>
      <c r="K37" s="20"/>
      <c r="L37" s="20"/>
      <c r="M37" s="20"/>
      <c r="N37" s="20"/>
      <c r="O37" s="20"/>
      <c r="P37" s="20"/>
      <c r="Q37" s="20"/>
      <c r="R37" s="20"/>
      <c r="S37" s="20"/>
      <c r="T37" s="20"/>
      <c r="U37" s="20"/>
      <c r="V37" s="35"/>
    </row>
    <row r="38" spans="2:22" ht="19.5" thickBot="1" x14ac:dyDescent="0.35">
      <c r="B38" s="30"/>
      <c r="C38" s="38" t="s">
        <v>74</v>
      </c>
      <c r="D38" s="130" t="s">
        <v>73</v>
      </c>
      <c r="E38" s="130"/>
      <c r="F38" s="130"/>
      <c r="G38" s="130"/>
      <c r="H38" s="130"/>
      <c r="I38" s="130"/>
      <c r="J38" s="130"/>
      <c r="K38" s="130"/>
      <c r="L38" s="130"/>
      <c r="M38" s="130"/>
      <c r="N38" s="130"/>
      <c r="O38" s="130"/>
      <c r="P38" s="130"/>
      <c r="Q38" s="131"/>
      <c r="R38" s="20"/>
      <c r="S38" s="20"/>
      <c r="T38" s="20"/>
      <c r="U38" s="20"/>
      <c r="V38" s="35"/>
    </row>
    <row r="39" spans="2:22" ht="19.5" thickBot="1" x14ac:dyDescent="0.35">
      <c r="B39" s="30"/>
      <c r="C39" s="40"/>
      <c r="D39" s="138" t="s">
        <v>75</v>
      </c>
      <c r="E39" s="138"/>
      <c r="F39" s="138"/>
      <c r="G39" s="138"/>
      <c r="H39" s="138"/>
      <c r="I39" s="138"/>
      <c r="J39" s="138"/>
      <c r="K39" s="138"/>
      <c r="L39" s="138"/>
      <c r="M39" s="138"/>
      <c r="N39" s="138"/>
      <c r="O39" s="138"/>
      <c r="P39" s="138"/>
      <c r="Q39" s="139"/>
      <c r="R39" s="20"/>
      <c r="S39" s="20"/>
      <c r="T39" s="128"/>
      <c r="U39" s="129"/>
      <c r="V39" s="35"/>
    </row>
    <row r="40" spans="2:22" ht="15.75" thickBot="1" x14ac:dyDescent="0.3">
      <c r="B40" s="30"/>
      <c r="C40" s="20"/>
      <c r="D40" s="20"/>
      <c r="E40" s="20"/>
      <c r="F40" s="20"/>
      <c r="G40" s="20"/>
      <c r="H40" s="20"/>
      <c r="I40" s="20"/>
      <c r="J40" s="20"/>
      <c r="K40" s="20"/>
      <c r="L40" s="20"/>
      <c r="M40" s="20"/>
      <c r="N40" s="20"/>
      <c r="O40" s="20"/>
      <c r="P40" s="20"/>
      <c r="Q40" s="20"/>
      <c r="R40" s="20"/>
      <c r="S40" s="20"/>
      <c r="T40" s="20"/>
      <c r="U40" s="20"/>
      <c r="V40" s="35"/>
    </row>
    <row r="41" spans="2:22" ht="19.5" thickBot="1" x14ac:dyDescent="0.35">
      <c r="B41" s="30"/>
      <c r="C41" s="38" t="s">
        <v>76</v>
      </c>
      <c r="D41" s="134" t="s">
        <v>88</v>
      </c>
      <c r="E41" s="134"/>
      <c r="F41" s="134"/>
      <c r="G41" s="134"/>
      <c r="H41" s="134"/>
      <c r="I41" s="134"/>
      <c r="J41" s="134"/>
      <c r="K41" s="134"/>
      <c r="L41" s="134"/>
      <c r="M41" s="134"/>
      <c r="N41" s="134"/>
      <c r="O41" s="134"/>
      <c r="P41" s="134"/>
      <c r="Q41" s="135"/>
      <c r="R41" s="20"/>
      <c r="S41" s="20"/>
      <c r="T41" s="20"/>
      <c r="U41" s="20"/>
      <c r="V41" s="35"/>
    </row>
    <row r="42" spans="2:22" ht="19.5" thickBot="1" x14ac:dyDescent="0.35">
      <c r="B42" s="30"/>
      <c r="C42" s="39"/>
      <c r="D42" s="136"/>
      <c r="E42" s="136"/>
      <c r="F42" s="136"/>
      <c r="G42" s="136"/>
      <c r="H42" s="136"/>
      <c r="I42" s="136"/>
      <c r="J42" s="136"/>
      <c r="K42" s="136"/>
      <c r="L42" s="136"/>
      <c r="M42" s="136"/>
      <c r="N42" s="136"/>
      <c r="O42" s="136"/>
      <c r="P42" s="136"/>
      <c r="Q42" s="137"/>
      <c r="R42" s="24"/>
      <c r="S42" s="20"/>
      <c r="T42" s="128"/>
      <c r="U42" s="129"/>
      <c r="V42" s="35"/>
    </row>
    <row r="43" spans="2:22" ht="19.5" thickBot="1" x14ac:dyDescent="0.35">
      <c r="B43" s="30"/>
      <c r="C43" s="40"/>
      <c r="D43" s="138" t="s">
        <v>106</v>
      </c>
      <c r="E43" s="138"/>
      <c r="F43" s="138"/>
      <c r="G43" s="138"/>
      <c r="H43" s="138"/>
      <c r="I43" s="138"/>
      <c r="J43" s="138"/>
      <c r="K43" s="138"/>
      <c r="L43" s="138"/>
      <c r="M43" s="138"/>
      <c r="N43" s="138"/>
      <c r="O43" s="138"/>
      <c r="P43" s="138"/>
      <c r="Q43" s="139"/>
      <c r="R43" s="24"/>
      <c r="S43" s="20"/>
      <c r="T43" s="25"/>
      <c r="U43" s="25"/>
      <c r="V43" s="35"/>
    </row>
    <row r="44" spans="2:22" ht="15.75" thickBot="1" x14ac:dyDescent="0.3">
      <c r="B44" s="30"/>
      <c r="C44" s="20"/>
      <c r="D44" s="20"/>
      <c r="E44" s="20"/>
      <c r="F44" s="20"/>
      <c r="G44" s="20"/>
      <c r="H44" s="20"/>
      <c r="I44" s="20"/>
      <c r="J44" s="20"/>
      <c r="K44" s="20"/>
      <c r="L44" s="20"/>
      <c r="M44" s="20"/>
      <c r="N44" s="20"/>
      <c r="O44" s="20"/>
      <c r="P44" s="20"/>
      <c r="Q44" s="20"/>
      <c r="R44" s="20"/>
      <c r="S44" s="20"/>
      <c r="T44" s="20"/>
      <c r="U44" s="20"/>
      <c r="V44" s="35"/>
    </row>
    <row r="45" spans="2:22" ht="19.5" thickBot="1" x14ac:dyDescent="0.35">
      <c r="B45" s="30"/>
      <c r="C45" s="38" t="s">
        <v>77</v>
      </c>
      <c r="D45" s="130" t="s">
        <v>78</v>
      </c>
      <c r="E45" s="130"/>
      <c r="F45" s="130"/>
      <c r="G45" s="130"/>
      <c r="H45" s="130"/>
      <c r="I45" s="130"/>
      <c r="J45" s="130"/>
      <c r="K45" s="130"/>
      <c r="L45" s="130"/>
      <c r="M45" s="130"/>
      <c r="N45" s="130"/>
      <c r="O45" s="130"/>
      <c r="P45" s="130"/>
      <c r="Q45" s="131"/>
      <c r="R45" s="20"/>
      <c r="S45" s="20"/>
      <c r="T45" s="20"/>
      <c r="U45" s="20"/>
      <c r="V45" s="35"/>
    </row>
    <row r="46" spans="2:22" ht="19.5" thickBot="1" x14ac:dyDescent="0.35">
      <c r="B46" s="30"/>
      <c r="C46" s="40"/>
      <c r="D46" s="138" t="s">
        <v>79</v>
      </c>
      <c r="E46" s="138"/>
      <c r="F46" s="138"/>
      <c r="G46" s="138"/>
      <c r="H46" s="138"/>
      <c r="I46" s="138"/>
      <c r="J46" s="138"/>
      <c r="K46" s="138"/>
      <c r="L46" s="138"/>
      <c r="M46" s="138"/>
      <c r="N46" s="138"/>
      <c r="O46" s="138"/>
      <c r="P46" s="138"/>
      <c r="Q46" s="139"/>
      <c r="R46" s="20"/>
      <c r="S46" s="20"/>
      <c r="T46" s="128"/>
      <c r="U46" s="129"/>
      <c r="V46" s="35"/>
    </row>
    <row r="47" spans="2:22" ht="15.75" thickBot="1" x14ac:dyDescent="0.3">
      <c r="B47" s="30"/>
      <c r="C47" s="20"/>
      <c r="D47" s="20"/>
      <c r="E47" s="20"/>
      <c r="F47" s="20"/>
      <c r="G47" s="20"/>
      <c r="H47" s="20"/>
      <c r="I47" s="20"/>
      <c r="J47" s="20"/>
      <c r="K47" s="20"/>
      <c r="L47" s="20"/>
      <c r="M47" s="20"/>
      <c r="N47" s="20"/>
      <c r="O47" s="20"/>
      <c r="P47" s="20"/>
      <c r="Q47" s="20"/>
      <c r="R47" s="20"/>
      <c r="S47" s="20"/>
      <c r="T47" s="20"/>
      <c r="U47" s="20"/>
      <c r="V47" s="35"/>
    </row>
    <row r="48" spans="2:22" ht="19.5" customHeight="1" x14ac:dyDescent="0.3">
      <c r="B48" s="30"/>
      <c r="C48" s="38" t="s">
        <v>80</v>
      </c>
      <c r="D48" s="134" t="s">
        <v>120</v>
      </c>
      <c r="E48" s="134"/>
      <c r="F48" s="134"/>
      <c r="G48" s="134"/>
      <c r="H48" s="134"/>
      <c r="I48" s="134"/>
      <c r="J48" s="134"/>
      <c r="K48" s="134"/>
      <c r="L48" s="134"/>
      <c r="M48" s="134"/>
      <c r="N48" s="134"/>
      <c r="O48" s="134"/>
      <c r="P48" s="134"/>
      <c r="Q48" s="135"/>
      <c r="R48" s="20"/>
      <c r="S48" s="20"/>
      <c r="T48" s="20"/>
      <c r="U48" s="20"/>
      <c r="V48" s="35"/>
    </row>
    <row r="49" spans="2:22" ht="20.25" customHeight="1" x14ac:dyDescent="0.25">
      <c r="B49" s="30"/>
      <c r="C49" s="39"/>
      <c r="D49" s="136"/>
      <c r="E49" s="136"/>
      <c r="F49" s="136"/>
      <c r="G49" s="136"/>
      <c r="H49" s="136"/>
      <c r="I49" s="136"/>
      <c r="J49" s="136"/>
      <c r="K49" s="136"/>
      <c r="L49" s="136"/>
      <c r="M49" s="136"/>
      <c r="N49" s="136"/>
      <c r="O49" s="136"/>
      <c r="P49" s="136"/>
      <c r="Q49" s="137"/>
      <c r="R49" s="20"/>
      <c r="S49" s="20"/>
      <c r="T49" s="20"/>
      <c r="U49" s="20"/>
      <c r="V49" s="35"/>
    </row>
    <row r="50" spans="2:22" ht="34.5" customHeight="1" x14ac:dyDescent="0.25">
      <c r="B50" s="30"/>
      <c r="C50" s="39"/>
      <c r="D50" s="136"/>
      <c r="E50" s="136"/>
      <c r="F50" s="136"/>
      <c r="G50" s="136"/>
      <c r="H50" s="136"/>
      <c r="I50" s="136"/>
      <c r="J50" s="136"/>
      <c r="K50" s="136"/>
      <c r="L50" s="136"/>
      <c r="M50" s="136"/>
      <c r="N50" s="136"/>
      <c r="O50" s="136"/>
      <c r="P50" s="136"/>
      <c r="Q50" s="137"/>
      <c r="R50" s="20"/>
      <c r="S50" s="20"/>
      <c r="T50" s="20"/>
      <c r="U50" s="20"/>
      <c r="V50" s="35"/>
    </row>
    <row r="51" spans="2:22" ht="19.5" customHeight="1" thickBot="1" x14ac:dyDescent="0.3">
      <c r="B51" s="30"/>
      <c r="C51" s="39"/>
      <c r="D51" s="124" t="s">
        <v>81</v>
      </c>
      <c r="E51" s="124"/>
      <c r="F51" s="124"/>
      <c r="G51" s="124"/>
      <c r="H51" s="124"/>
      <c r="I51" s="124"/>
      <c r="J51" s="124"/>
      <c r="K51" s="124"/>
      <c r="L51" s="124"/>
      <c r="M51" s="124"/>
      <c r="N51" s="124"/>
      <c r="O51" s="124"/>
      <c r="P51" s="124"/>
      <c r="Q51" s="125"/>
      <c r="R51" s="20"/>
      <c r="S51" s="20"/>
      <c r="T51" s="20"/>
      <c r="U51" s="20"/>
      <c r="V51" s="35"/>
    </row>
    <row r="52" spans="2:22" ht="19.5" customHeight="1" thickBot="1" x14ac:dyDescent="0.3">
      <c r="B52" s="30"/>
      <c r="C52" s="40"/>
      <c r="D52" s="126"/>
      <c r="E52" s="126"/>
      <c r="F52" s="126"/>
      <c r="G52" s="126"/>
      <c r="H52" s="126"/>
      <c r="I52" s="126"/>
      <c r="J52" s="126"/>
      <c r="K52" s="126"/>
      <c r="L52" s="126"/>
      <c r="M52" s="126"/>
      <c r="N52" s="126"/>
      <c r="O52" s="126"/>
      <c r="P52" s="126"/>
      <c r="Q52" s="127"/>
      <c r="R52" s="20"/>
      <c r="S52" s="20"/>
      <c r="T52" s="128"/>
      <c r="U52" s="129"/>
      <c r="V52" s="35"/>
    </row>
    <row r="53" spans="2:22" ht="15.75" thickBot="1" x14ac:dyDescent="0.3">
      <c r="B53" s="30"/>
      <c r="C53" s="20"/>
      <c r="D53" s="20"/>
      <c r="E53" s="20"/>
      <c r="F53" s="20"/>
      <c r="G53" s="20"/>
      <c r="H53" s="20"/>
      <c r="I53" s="20"/>
      <c r="J53" s="20"/>
      <c r="K53" s="20"/>
      <c r="L53" s="20"/>
      <c r="M53" s="20"/>
      <c r="N53" s="20"/>
      <c r="O53" s="20"/>
      <c r="P53" s="20"/>
      <c r="Q53" s="20"/>
      <c r="R53" s="20"/>
      <c r="S53" s="20"/>
      <c r="T53" s="20"/>
      <c r="U53" s="20"/>
      <c r="V53" s="35"/>
    </row>
    <row r="54" spans="2:22" ht="19.5" thickBot="1" x14ac:dyDescent="0.35">
      <c r="B54" s="30"/>
      <c r="C54" s="38" t="s">
        <v>82</v>
      </c>
      <c r="D54" s="141" t="s">
        <v>121</v>
      </c>
      <c r="E54" s="141"/>
      <c r="F54" s="141"/>
      <c r="G54" s="141"/>
      <c r="H54" s="141"/>
      <c r="I54" s="141"/>
      <c r="J54" s="141"/>
      <c r="K54" s="141"/>
      <c r="L54" s="141"/>
      <c r="M54" s="141"/>
      <c r="N54" s="141"/>
      <c r="O54" s="141"/>
      <c r="P54" s="141"/>
      <c r="Q54" s="142"/>
      <c r="R54" s="20"/>
      <c r="S54" s="20"/>
      <c r="T54" s="128"/>
      <c r="U54" s="129"/>
      <c r="V54" s="35"/>
    </row>
    <row r="55" spans="2:22" ht="15.75" thickBot="1" x14ac:dyDescent="0.3">
      <c r="B55" s="30"/>
      <c r="C55" s="40"/>
      <c r="D55" s="126"/>
      <c r="E55" s="126"/>
      <c r="F55" s="126"/>
      <c r="G55" s="126"/>
      <c r="H55" s="126"/>
      <c r="I55" s="126"/>
      <c r="J55" s="126"/>
      <c r="K55" s="126"/>
      <c r="L55" s="126"/>
      <c r="M55" s="126"/>
      <c r="N55" s="126"/>
      <c r="O55" s="126"/>
      <c r="P55" s="126"/>
      <c r="Q55" s="127"/>
      <c r="R55" s="20"/>
      <c r="S55" s="20"/>
      <c r="T55" s="20"/>
      <c r="U55" s="20"/>
      <c r="V55" s="35"/>
    </row>
    <row r="56" spans="2:22" ht="15.75" thickBot="1" x14ac:dyDescent="0.3">
      <c r="B56" s="30"/>
      <c r="C56" s="20"/>
      <c r="D56" s="20"/>
      <c r="E56" s="20"/>
      <c r="F56" s="20"/>
      <c r="G56" s="20"/>
      <c r="H56" s="20"/>
      <c r="I56" s="20"/>
      <c r="J56" s="20"/>
      <c r="K56" s="20"/>
      <c r="L56" s="20"/>
      <c r="M56" s="20"/>
      <c r="N56" s="20"/>
      <c r="O56" s="20"/>
      <c r="P56" s="20"/>
      <c r="Q56" s="20"/>
      <c r="R56" s="20"/>
      <c r="S56" s="20"/>
      <c r="T56" s="20"/>
      <c r="U56" s="20"/>
      <c r="V56" s="35"/>
    </row>
    <row r="57" spans="2:22" ht="19.5" thickBot="1" x14ac:dyDescent="0.35">
      <c r="B57" s="30"/>
      <c r="C57" s="46" t="s">
        <v>83</v>
      </c>
      <c r="D57" s="143" t="s">
        <v>122</v>
      </c>
      <c r="E57" s="143"/>
      <c r="F57" s="143"/>
      <c r="G57" s="143"/>
      <c r="H57" s="143"/>
      <c r="I57" s="143"/>
      <c r="J57" s="143"/>
      <c r="K57" s="143"/>
      <c r="L57" s="143"/>
      <c r="M57" s="143"/>
      <c r="N57" s="143"/>
      <c r="O57" s="143"/>
      <c r="P57" s="143"/>
      <c r="Q57" s="144"/>
      <c r="R57" s="20"/>
      <c r="S57" s="20"/>
      <c r="T57" s="128"/>
      <c r="U57" s="129"/>
      <c r="V57" s="35"/>
    </row>
    <row r="58" spans="2:22" ht="15.75" thickBot="1" x14ac:dyDescent="0.3">
      <c r="B58" s="30"/>
      <c r="C58" s="20"/>
      <c r="D58" s="20"/>
      <c r="E58" s="20"/>
      <c r="F58" s="20"/>
      <c r="G58" s="20"/>
      <c r="H58" s="20"/>
      <c r="I58" s="20"/>
      <c r="J58" s="20"/>
      <c r="K58" s="20"/>
      <c r="L58" s="20"/>
      <c r="M58" s="20"/>
      <c r="N58" s="20"/>
      <c r="O58" s="20"/>
      <c r="P58" s="20"/>
      <c r="Q58" s="20"/>
      <c r="R58" s="20"/>
      <c r="S58" s="20"/>
      <c r="T58" s="20"/>
      <c r="U58" s="20"/>
      <c r="V58" s="35"/>
    </row>
    <row r="59" spans="2:22" ht="38.25" customHeight="1" thickBot="1" x14ac:dyDescent="0.35">
      <c r="B59" s="30"/>
      <c r="C59" s="38" t="s">
        <v>84</v>
      </c>
      <c r="D59" s="134" t="s">
        <v>123</v>
      </c>
      <c r="E59" s="134"/>
      <c r="F59" s="134"/>
      <c r="G59" s="134"/>
      <c r="H59" s="134"/>
      <c r="I59" s="134"/>
      <c r="J59" s="134"/>
      <c r="K59" s="134"/>
      <c r="L59" s="134"/>
      <c r="M59" s="134"/>
      <c r="N59" s="134"/>
      <c r="O59" s="134"/>
      <c r="P59" s="134"/>
      <c r="Q59" s="135"/>
      <c r="R59" s="20"/>
      <c r="S59" s="20"/>
      <c r="T59" s="20"/>
      <c r="U59" s="20"/>
      <c r="V59" s="35"/>
    </row>
    <row r="60" spans="2:22" ht="19.5" thickBot="1" x14ac:dyDescent="0.35">
      <c r="B60" s="30"/>
      <c r="C60" s="40"/>
      <c r="D60" s="138" t="s">
        <v>86</v>
      </c>
      <c r="E60" s="138"/>
      <c r="F60" s="138"/>
      <c r="G60" s="138"/>
      <c r="H60" s="138"/>
      <c r="I60" s="138"/>
      <c r="J60" s="138"/>
      <c r="K60" s="138"/>
      <c r="L60" s="138"/>
      <c r="M60" s="138"/>
      <c r="N60" s="138"/>
      <c r="O60" s="138"/>
      <c r="P60" s="138"/>
      <c r="Q60" s="139"/>
      <c r="R60" s="20"/>
      <c r="S60" s="20"/>
      <c r="T60" s="128"/>
      <c r="U60" s="129"/>
      <c r="V60" s="35"/>
    </row>
    <row r="61" spans="2:22" ht="15.75" thickBot="1" x14ac:dyDescent="0.3">
      <c r="B61" s="30"/>
      <c r="C61" s="20"/>
      <c r="D61" s="20"/>
      <c r="E61" s="20"/>
      <c r="F61" s="20"/>
      <c r="G61" s="20"/>
      <c r="H61" s="20"/>
      <c r="I61" s="20"/>
      <c r="J61" s="20"/>
      <c r="K61" s="20"/>
      <c r="L61" s="20"/>
      <c r="M61" s="20"/>
      <c r="N61" s="20"/>
      <c r="O61" s="20"/>
      <c r="P61" s="20"/>
      <c r="Q61" s="20"/>
      <c r="R61" s="20"/>
      <c r="S61" s="20"/>
      <c r="T61" s="20"/>
      <c r="U61" s="20"/>
      <c r="V61" s="35"/>
    </row>
    <row r="62" spans="2:22" ht="40.5" customHeight="1" thickBot="1" x14ac:dyDescent="0.35">
      <c r="B62" s="30"/>
      <c r="C62" s="63" t="s">
        <v>87</v>
      </c>
      <c r="D62" s="134" t="s">
        <v>176</v>
      </c>
      <c r="E62" s="134"/>
      <c r="F62" s="134"/>
      <c r="G62" s="134"/>
      <c r="H62" s="134"/>
      <c r="I62" s="134"/>
      <c r="J62" s="134"/>
      <c r="K62" s="134"/>
      <c r="L62" s="134"/>
      <c r="M62" s="134"/>
      <c r="N62" s="134"/>
      <c r="O62" s="134"/>
      <c r="P62" s="134"/>
      <c r="Q62" s="135"/>
      <c r="R62" s="20"/>
      <c r="S62" s="20"/>
      <c r="T62" s="20"/>
      <c r="U62" s="20"/>
      <c r="V62" s="35"/>
    </row>
    <row r="63" spans="2:22" ht="19.5" thickBot="1" x14ac:dyDescent="0.35">
      <c r="B63" s="30"/>
      <c r="C63" s="40"/>
      <c r="D63" s="138" t="s">
        <v>175</v>
      </c>
      <c r="E63" s="138"/>
      <c r="F63" s="138"/>
      <c r="G63" s="138"/>
      <c r="H63" s="138"/>
      <c r="I63" s="138"/>
      <c r="J63" s="138"/>
      <c r="K63" s="138"/>
      <c r="L63" s="138"/>
      <c r="M63" s="138"/>
      <c r="N63" s="138"/>
      <c r="O63" s="138"/>
      <c r="P63" s="138"/>
      <c r="Q63" s="139"/>
      <c r="R63" s="20"/>
      <c r="S63" s="20"/>
      <c r="T63" s="128"/>
      <c r="U63" s="129"/>
      <c r="V63" s="35"/>
    </row>
    <row r="64" spans="2:22" ht="15.75" thickBot="1" x14ac:dyDescent="0.3">
      <c r="B64" s="30"/>
      <c r="C64" s="20"/>
      <c r="D64" s="20"/>
      <c r="E64" s="20"/>
      <c r="F64" s="20"/>
      <c r="G64" s="20"/>
      <c r="H64" s="20"/>
      <c r="I64" s="20"/>
      <c r="J64" s="20"/>
      <c r="K64" s="20"/>
      <c r="L64" s="20"/>
      <c r="M64" s="20"/>
      <c r="N64" s="20"/>
      <c r="O64" s="20"/>
      <c r="P64" s="20"/>
      <c r="Q64" s="20"/>
      <c r="R64" s="20"/>
      <c r="S64" s="20"/>
      <c r="T64" s="20"/>
      <c r="U64" s="20"/>
      <c r="V64" s="35"/>
    </row>
    <row r="65" spans="2:22" ht="19.5" customHeight="1" x14ac:dyDescent="0.3">
      <c r="B65" s="30"/>
      <c r="C65" s="38" t="s">
        <v>89</v>
      </c>
      <c r="D65" s="134" t="s">
        <v>124</v>
      </c>
      <c r="E65" s="134"/>
      <c r="F65" s="134"/>
      <c r="G65" s="134"/>
      <c r="H65" s="134"/>
      <c r="I65" s="134"/>
      <c r="J65" s="134"/>
      <c r="K65" s="134"/>
      <c r="L65" s="134"/>
      <c r="M65" s="134"/>
      <c r="N65" s="134"/>
      <c r="O65" s="134"/>
      <c r="P65" s="134"/>
      <c r="Q65" s="135"/>
      <c r="R65" s="26"/>
      <c r="S65" s="20"/>
      <c r="T65" s="20"/>
      <c r="U65" s="20"/>
      <c r="V65" s="35"/>
    </row>
    <row r="66" spans="2:22" ht="15" customHeight="1" thickBot="1" x14ac:dyDescent="0.35">
      <c r="B66" s="30"/>
      <c r="C66" s="39"/>
      <c r="D66" s="136"/>
      <c r="E66" s="136"/>
      <c r="F66" s="136"/>
      <c r="G66" s="136"/>
      <c r="H66" s="136"/>
      <c r="I66" s="136"/>
      <c r="J66" s="136"/>
      <c r="K66" s="136"/>
      <c r="L66" s="136"/>
      <c r="M66" s="136"/>
      <c r="N66" s="136"/>
      <c r="O66" s="136"/>
      <c r="P66" s="136"/>
      <c r="Q66" s="137"/>
      <c r="R66" s="26"/>
      <c r="S66" s="20"/>
      <c r="T66" s="20"/>
      <c r="U66" s="20"/>
      <c r="V66" s="35"/>
    </row>
    <row r="67" spans="2:22" ht="19.5" customHeight="1" thickBot="1" x14ac:dyDescent="0.3">
      <c r="B67" s="30"/>
      <c r="C67" s="39"/>
      <c r="D67" s="124" t="s">
        <v>90</v>
      </c>
      <c r="E67" s="124"/>
      <c r="F67" s="124"/>
      <c r="G67" s="124"/>
      <c r="H67" s="124"/>
      <c r="I67" s="124"/>
      <c r="J67" s="124"/>
      <c r="K67" s="124"/>
      <c r="L67" s="124"/>
      <c r="M67" s="124"/>
      <c r="N67" s="124"/>
      <c r="O67" s="124"/>
      <c r="P67" s="124"/>
      <c r="Q67" s="125"/>
      <c r="R67" s="20"/>
      <c r="S67" s="20"/>
      <c r="T67" s="128"/>
      <c r="U67" s="129"/>
      <c r="V67" s="35"/>
    </row>
    <row r="68" spans="2:22" ht="15.75" thickBot="1" x14ac:dyDescent="0.3">
      <c r="B68" s="30"/>
      <c r="C68" s="40"/>
      <c r="D68" s="126"/>
      <c r="E68" s="126"/>
      <c r="F68" s="126"/>
      <c r="G68" s="126"/>
      <c r="H68" s="126"/>
      <c r="I68" s="126"/>
      <c r="J68" s="126"/>
      <c r="K68" s="126"/>
      <c r="L68" s="126"/>
      <c r="M68" s="126"/>
      <c r="N68" s="126"/>
      <c r="O68" s="126"/>
      <c r="P68" s="126"/>
      <c r="Q68" s="127"/>
      <c r="R68" s="20"/>
      <c r="S68" s="20"/>
      <c r="T68" s="20"/>
      <c r="U68" s="20"/>
      <c r="V68" s="35"/>
    </row>
    <row r="69" spans="2:22" ht="15.75" customHeight="1" thickBot="1" x14ac:dyDescent="0.3">
      <c r="B69" s="30"/>
      <c r="C69" s="62"/>
      <c r="D69" s="62"/>
      <c r="E69" s="62"/>
      <c r="F69" s="62"/>
      <c r="G69" s="62"/>
      <c r="H69" s="62"/>
      <c r="I69" s="62"/>
      <c r="J69" s="62"/>
      <c r="K69" s="62"/>
      <c r="L69" s="62"/>
      <c r="M69" s="62"/>
      <c r="N69" s="62"/>
      <c r="O69" s="62"/>
      <c r="P69" s="62"/>
      <c r="Q69" s="62"/>
      <c r="R69" s="62"/>
      <c r="S69" s="62"/>
      <c r="T69" s="62"/>
      <c r="U69" s="62"/>
      <c r="V69" s="35"/>
    </row>
    <row r="70" spans="2:22" ht="19.5" thickBot="1" x14ac:dyDescent="0.35">
      <c r="B70" s="30"/>
      <c r="C70" s="38" t="s">
        <v>126</v>
      </c>
      <c r="D70" s="130" t="s">
        <v>128</v>
      </c>
      <c r="E70" s="130"/>
      <c r="F70" s="130"/>
      <c r="G70" s="130"/>
      <c r="H70" s="130"/>
      <c r="I70" s="130"/>
      <c r="J70" s="130"/>
      <c r="K70" s="130"/>
      <c r="L70" s="130"/>
      <c r="M70" s="130"/>
      <c r="N70" s="130"/>
      <c r="O70" s="130"/>
      <c r="P70" s="130"/>
      <c r="Q70" s="131"/>
      <c r="R70" s="20"/>
      <c r="S70" s="20"/>
      <c r="T70" s="20"/>
      <c r="U70" s="20"/>
      <c r="V70" s="35"/>
    </row>
    <row r="71" spans="2:22" ht="19.5" thickBot="1" x14ac:dyDescent="0.35">
      <c r="B71" s="30"/>
      <c r="C71" s="40"/>
      <c r="D71" s="138" t="s">
        <v>129</v>
      </c>
      <c r="E71" s="138"/>
      <c r="F71" s="138"/>
      <c r="G71" s="138"/>
      <c r="H71" s="138"/>
      <c r="I71" s="138"/>
      <c r="J71" s="138"/>
      <c r="K71" s="138"/>
      <c r="L71" s="138"/>
      <c r="M71" s="138"/>
      <c r="N71" s="138"/>
      <c r="O71" s="138"/>
      <c r="P71" s="138"/>
      <c r="Q71" s="139"/>
      <c r="R71" s="20"/>
      <c r="S71" s="20"/>
      <c r="T71" s="128"/>
      <c r="U71" s="129"/>
      <c r="V71" s="35"/>
    </row>
    <row r="72" spans="2:22" ht="15.75" thickBot="1" x14ac:dyDescent="0.3">
      <c r="B72" s="30"/>
      <c r="C72" s="20"/>
      <c r="D72" s="20"/>
      <c r="E72" s="20"/>
      <c r="F72" s="20"/>
      <c r="G72" s="20"/>
      <c r="H72" s="20"/>
      <c r="I72" s="20"/>
      <c r="J72" s="20"/>
      <c r="K72" s="20"/>
      <c r="L72" s="20"/>
      <c r="M72" s="20"/>
      <c r="N72" s="20"/>
      <c r="O72" s="20"/>
      <c r="P72" s="20"/>
      <c r="Q72" s="20"/>
      <c r="R72" s="20"/>
      <c r="S72" s="20"/>
      <c r="T72" s="20"/>
      <c r="U72" s="20"/>
      <c r="V72" s="35"/>
    </row>
    <row r="73" spans="2:22" ht="19.5" thickBot="1" x14ac:dyDescent="0.35">
      <c r="B73" s="30"/>
      <c r="C73" s="38" t="s">
        <v>127</v>
      </c>
      <c r="D73" s="130" t="s">
        <v>177</v>
      </c>
      <c r="E73" s="130"/>
      <c r="F73" s="130"/>
      <c r="G73" s="130"/>
      <c r="H73" s="130"/>
      <c r="I73" s="130"/>
      <c r="J73" s="130"/>
      <c r="K73" s="130"/>
      <c r="L73" s="130"/>
      <c r="M73" s="130"/>
      <c r="N73" s="130"/>
      <c r="O73" s="130"/>
      <c r="P73" s="130"/>
      <c r="Q73" s="131"/>
      <c r="R73" s="20"/>
      <c r="S73" s="20"/>
      <c r="T73" s="20"/>
      <c r="U73" s="20"/>
      <c r="V73" s="35"/>
    </row>
    <row r="74" spans="2:22" ht="19.5" thickBot="1" x14ac:dyDescent="0.35">
      <c r="B74" s="30"/>
      <c r="C74" s="40"/>
      <c r="D74" s="138" t="s">
        <v>130</v>
      </c>
      <c r="E74" s="138"/>
      <c r="F74" s="138"/>
      <c r="G74" s="138"/>
      <c r="H74" s="138"/>
      <c r="I74" s="138"/>
      <c r="J74" s="138"/>
      <c r="K74" s="138"/>
      <c r="L74" s="138"/>
      <c r="M74" s="138"/>
      <c r="N74" s="138"/>
      <c r="O74" s="138"/>
      <c r="P74" s="138"/>
      <c r="Q74" s="139"/>
      <c r="R74" s="20"/>
      <c r="S74" s="20"/>
      <c r="T74" s="128"/>
      <c r="U74" s="129"/>
      <c r="V74" s="35"/>
    </row>
    <row r="75" spans="2:22" x14ac:dyDescent="0.25">
      <c r="B75" s="30"/>
      <c r="C75" s="20"/>
      <c r="D75" s="20"/>
      <c r="E75" s="20"/>
      <c r="F75" s="20"/>
      <c r="G75" s="20"/>
      <c r="H75" s="20"/>
      <c r="I75" s="20"/>
      <c r="J75" s="20"/>
      <c r="K75" s="20"/>
      <c r="L75" s="20"/>
      <c r="M75" s="20"/>
      <c r="N75" s="20"/>
      <c r="O75" s="20"/>
      <c r="P75" s="20"/>
      <c r="Q75" s="20"/>
      <c r="R75" s="20"/>
      <c r="S75" s="20"/>
      <c r="T75" s="20"/>
      <c r="U75" s="20"/>
      <c r="V75" s="35"/>
    </row>
    <row r="76" spans="2:22" ht="15.75" thickBot="1" x14ac:dyDescent="0.3">
      <c r="B76" s="31"/>
      <c r="C76" s="32"/>
      <c r="D76" s="32"/>
      <c r="E76" s="32"/>
      <c r="F76" s="32"/>
      <c r="G76" s="32"/>
      <c r="H76" s="32"/>
      <c r="I76" s="32"/>
      <c r="J76" s="32"/>
      <c r="K76" s="32"/>
      <c r="L76" s="32"/>
      <c r="M76" s="32"/>
      <c r="N76" s="32"/>
      <c r="O76" s="32"/>
      <c r="P76" s="32"/>
      <c r="Q76" s="32"/>
      <c r="R76" s="32"/>
      <c r="S76" s="32"/>
      <c r="T76" s="32"/>
      <c r="U76" s="32"/>
      <c r="V76" s="36"/>
    </row>
    <row r="77" spans="2:22" x14ac:dyDescent="0.25">
      <c r="B77" s="145" t="s">
        <v>167</v>
      </c>
      <c r="C77" s="145"/>
      <c r="D77" s="145"/>
      <c r="E77" s="145"/>
      <c r="F77" s="145"/>
      <c r="G77" s="145"/>
      <c r="H77" s="145"/>
      <c r="I77" s="145"/>
      <c r="J77" s="145"/>
      <c r="K77" s="145"/>
      <c r="L77" s="145"/>
      <c r="M77" s="145"/>
      <c r="N77" s="145"/>
      <c r="O77" s="145"/>
      <c r="P77" s="145"/>
      <c r="Q77" s="145"/>
      <c r="R77" s="145"/>
      <c r="S77" s="145"/>
      <c r="T77" s="145"/>
      <c r="U77" s="145"/>
      <c r="V77" s="145"/>
    </row>
    <row r="78" spans="2:22" x14ac:dyDescent="0.25">
      <c r="B78" s="146"/>
      <c r="C78" s="146"/>
      <c r="D78" s="146"/>
      <c r="E78" s="146"/>
      <c r="F78" s="146"/>
      <c r="G78" s="146"/>
      <c r="H78" s="146"/>
      <c r="I78" s="146"/>
      <c r="J78" s="146"/>
      <c r="K78" s="146"/>
      <c r="L78" s="146"/>
      <c r="M78" s="146"/>
      <c r="N78" s="146"/>
      <c r="O78" s="146"/>
      <c r="P78" s="146"/>
      <c r="Q78" s="146"/>
      <c r="R78" s="146"/>
      <c r="S78" s="146"/>
      <c r="T78" s="146"/>
      <c r="U78" s="146"/>
      <c r="V78" s="146"/>
    </row>
    <row r="79" spans="2:22" x14ac:dyDescent="0.25">
      <c r="B79" s="146"/>
      <c r="C79" s="146"/>
      <c r="D79" s="146"/>
      <c r="E79" s="146"/>
      <c r="F79" s="146"/>
      <c r="G79" s="146"/>
      <c r="H79" s="146"/>
      <c r="I79" s="146"/>
      <c r="J79" s="146"/>
      <c r="K79" s="146"/>
      <c r="L79" s="146"/>
      <c r="M79" s="146"/>
      <c r="N79" s="146"/>
      <c r="O79" s="146"/>
      <c r="P79" s="146"/>
      <c r="Q79" s="146"/>
      <c r="R79" s="146"/>
      <c r="S79" s="146"/>
      <c r="T79" s="146"/>
      <c r="U79" s="146"/>
      <c r="V79" s="146"/>
    </row>
  </sheetData>
  <sheetProtection algorithmName="SHA-512" hashValue="U4/rKH8FSCenE8I3k04keBuz9HQoINh/PQyd2NTpKo9Lw7/GQmwE1TcESrXLZbgoWqfBGUeAnpkPswka3GBUww==" saltValue="sQ+ohML5NYqJoi4P2XojXg==" spinCount="100000" sheet="1" objects="1" scenarios="1" selectLockedCells="1"/>
  <mergeCells count="63">
    <mergeCell ref="B77:V79"/>
    <mergeCell ref="T71:U71"/>
    <mergeCell ref="D70:Q70"/>
    <mergeCell ref="D71:Q71"/>
    <mergeCell ref="D73:Q73"/>
    <mergeCell ref="D74:Q74"/>
    <mergeCell ref="T74:U74"/>
    <mergeCell ref="D67:Q68"/>
    <mergeCell ref="T67:U67"/>
    <mergeCell ref="D28:Q28"/>
    <mergeCell ref="D30:Q30"/>
    <mergeCell ref="T34:U34"/>
    <mergeCell ref="D59:Q59"/>
    <mergeCell ref="D60:Q60"/>
    <mergeCell ref="D62:Q62"/>
    <mergeCell ref="D63:Q63"/>
    <mergeCell ref="D65:Q66"/>
    <mergeCell ref="C34:Q34"/>
    <mergeCell ref="T60:U60"/>
    <mergeCell ref="T63:U63"/>
    <mergeCell ref="D54:Q55"/>
    <mergeCell ref="T54:U54"/>
    <mergeCell ref="D57:Q57"/>
    <mergeCell ref="T57:U57"/>
    <mergeCell ref="D45:Q45"/>
    <mergeCell ref="D46:Q46"/>
    <mergeCell ref="T46:U46"/>
    <mergeCell ref="D48:Q50"/>
    <mergeCell ref="D51:Q52"/>
    <mergeCell ref="T52:U52"/>
    <mergeCell ref="D39:Q39"/>
    <mergeCell ref="T39:U39"/>
    <mergeCell ref="T42:U42"/>
    <mergeCell ref="D43:Q43"/>
    <mergeCell ref="D35:Q35"/>
    <mergeCell ref="T36:U36"/>
    <mergeCell ref="D36:Q36"/>
    <mergeCell ref="D38:Q38"/>
    <mergeCell ref="D41:Q42"/>
    <mergeCell ref="T31:U31"/>
    <mergeCell ref="T19:U19"/>
    <mergeCell ref="D20:Q20"/>
    <mergeCell ref="D21:Q22"/>
    <mergeCell ref="T22:U22"/>
    <mergeCell ref="D24:Q24"/>
    <mergeCell ref="D25:Q25"/>
    <mergeCell ref="T25:U25"/>
    <mergeCell ref="D27:Q27"/>
    <mergeCell ref="T28:U28"/>
    <mergeCell ref="C19:Q19"/>
    <mergeCell ref="T4:U4"/>
    <mergeCell ref="B1:V1"/>
    <mergeCell ref="D15:Q16"/>
    <mergeCell ref="T16:U16"/>
    <mergeCell ref="D5:Q5"/>
    <mergeCell ref="T6:U6"/>
    <mergeCell ref="D6:Q6"/>
    <mergeCell ref="D8:Q9"/>
    <mergeCell ref="D10:Q10"/>
    <mergeCell ref="T10:U10"/>
    <mergeCell ref="D12:Q12"/>
    <mergeCell ref="D13:Q14"/>
    <mergeCell ref="C4:Q4"/>
  </mergeCells>
  <conditionalFormatting sqref="T6:U6">
    <cfRule type="expression" dxfId="57" priority="20">
      <formula>T6="Don't Know"</formula>
    </cfRule>
    <cfRule type="expression" dxfId="56" priority="57">
      <formula>T6="No"</formula>
    </cfRule>
    <cfRule type="expression" dxfId="55" priority="58">
      <formula>T6="Yes"</formula>
    </cfRule>
  </conditionalFormatting>
  <conditionalFormatting sqref="T10:U10">
    <cfRule type="expression" dxfId="54" priority="19">
      <formula>T10="Don't Know"</formula>
    </cfRule>
    <cfRule type="expression" dxfId="53" priority="55">
      <formula>T10="No"</formula>
    </cfRule>
    <cfRule type="expression" dxfId="52" priority="56">
      <formula>T10="Yes"</formula>
    </cfRule>
  </conditionalFormatting>
  <conditionalFormatting sqref="T16:U16">
    <cfRule type="expression" dxfId="51" priority="18">
      <formula>T16="Don't Know"</formula>
    </cfRule>
    <cfRule type="expression" dxfId="50" priority="53">
      <formula>T16="No"</formula>
    </cfRule>
    <cfRule type="expression" dxfId="49" priority="54">
      <formula>T16="Yes"</formula>
    </cfRule>
  </conditionalFormatting>
  <conditionalFormatting sqref="T22:U22">
    <cfRule type="expression" dxfId="48" priority="17">
      <formula>T22="Don't Know"</formula>
    </cfRule>
    <cfRule type="expression" dxfId="47" priority="51">
      <formula>T22="No"</formula>
    </cfRule>
    <cfRule type="expression" dxfId="46" priority="52">
      <formula>T22="Yes"</formula>
    </cfRule>
  </conditionalFormatting>
  <conditionalFormatting sqref="T25:U25">
    <cfRule type="expression" dxfId="45" priority="16">
      <formula>T25="Don't Know"</formula>
    </cfRule>
    <cfRule type="expression" dxfId="44" priority="49">
      <formula>T25="No"</formula>
    </cfRule>
    <cfRule type="expression" dxfId="43" priority="50">
      <formula>T25="Yes"</formula>
    </cfRule>
  </conditionalFormatting>
  <conditionalFormatting sqref="T28:U28">
    <cfRule type="expression" dxfId="42" priority="15">
      <formula>T28="Don't Know"</formula>
    </cfRule>
    <cfRule type="expression" dxfId="41" priority="47">
      <formula>T28="No"</formula>
    </cfRule>
    <cfRule type="expression" dxfId="40" priority="48">
      <formula>T28="Yes"</formula>
    </cfRule>
  </conditionalFormatting>
  <conditionalFormatting sqref="T31:U31">
    <cfRule type="expression" dxfId="39" priority="14">
      <formula>T31="Don't Know"</formula>
    </cfRule>
    <cfRule type="expression" dxfId="38" priority="45">
      <formula>T31="No"</formula>
    </cfRule>
    <cfRule type="expression" dxfId="37" priority="46">
      <formula>T31="Yes"</formula>
    </cfRule>
  </conditionalFormatting>
  <conditionalFormatting sqref="T36:U36">
    <cfRule type="expression" dxfId="36" priority="13">
      <formula>T36="Don't Know"</formula>
    </cfRule>
    <cfRule type="expression" dxfId="35" priority="43">
      <formula>T36="No"</formula>
    </cfRule>
    <cfRule type="expression" dxfId="34" priority="44">
      <formula>T36="Yes"</formula>
    </cfRule>
  </conditionalFormatting>
  <conditionalFormatting sqref="T39:U39">
    <cfRule type="expression" dxfId="33" priority="12">
      <formula>T39="Don't Know"</formula>
    </cfRule>
    <cfRule type="expression" dxfId="32" priority="41">
      <formula>T39="No"</formula>
    </cfRule>
    <cfRule type="expression" dxfId="31" priority="42">
      <formula>T39="Yes"</formula>
    </cfRule>
  </conditionalFormatting>
  <conditionalFormatting sqref="T42:U42">
    <cfRule type="expression" dxfId="30" priority="11">
      <formula>T42="Don't Know"</formula>
    </cfRule>
    <cfRule type="expression" dxfId="29" priority="39">
      <formula>T42="No"</formula>
    </cfRule>
    <cfRule type="expression" dxfId="28" priority="40">
      <formula>T42="Yes"</formula>
    </cfRule>
  </conditionalFormatting>
  <conditionalFormatting sqref="T46:U46">
    <cfRule type="expression" dxfId="27" priority="10">
      <formula>T46="Don't Know"</formula>
    </cfRule>
    <cfRule type="expression" dxfId="26" priority="37">
      <formula>T46="No"</formula>
    </cfRule>
    <cfRule type="expression" dxfId="25" priority="38">
      <formula>T46="Yes"</formula>
    </cfRule>
  </conditionalFormatting>
  <conditionalFormatting sqref="T52:U52">
    <cfRule type="expression" dxfId="24" priority="8">
      <formula>T52="Don't Know"</formula>
    </cfRule>
    <cfRule type="expression" dxfId="23" priority="9">
      <formula>T52="Don't Know"</formula>
    </cfRule>
    <cfRule type="expression" dxfId="22" priority="35">
      <formula>T52="No"</formula>
    </cfRule>
    <cfRule type="expression" dxfId="21" priority="36">
      <formula>T52="Yes"</formula>
    </cfRule>
  </conditionalFormatting>
  <conditionalFormatting sqref="T54:U54">
    <cfRule type="expression" dxfId="20" priority="7">
      <formula>T54="Don't Know"</formula>
    </cfRule>
    <cfRule type="expression" dxfId="19" priority="33">
      <formula>T54="No"</formula>
    </cfRule>
    <cfRule type="expression" dxfId="18" priority="34">
      <formula>T54="Yes"</formula>
    </cfRule>
  </conditionalFormatting>
  <conditionalFormatting sqref="T57:U57">
    <cfRule type="expression" dxfId="17" priority="6">
      <formula>T57="Don't Know"</formula>
    </cfRule>
    <cfRule type="expression" dxfId="16" priority="31">
      <formula>T57="No"</formula>
    </cfRule>
    <cfRule type="expression" dxfId="15" priority="32">
      <formula>T57="Yes"</formula>
    </cfRule>
  </conditionalFormatting>
  <conditionalFormatting sqref="T60:U60">
    <cfRule type="expression" dxfId="14" priority="5">
      <formula>T60="Don't Know"</formula>
    </cfRule>
    <cfRule type="expression" dxfId="13" priority="29">
      <formula>T60="No"</formula>
    </cfRule>
    <cfRule type="expression" dxfId="12" priority="30">
      <formula>T60="Yes"</formula>
    </cfRule>
  </conditionalFormatting>
  <conditionalFormatting sqref="T63:U63">
    <cfRule type="expression" dxfId="11" priority="4">
      <formula>T63="Don't Know"</formula>
    </cfRule>
    <cfRule type="expression" dxfId="10" priority="27">
      <formula>T63="Yes"</formula>
    </cfRule>
    <cfRule type="expression" dxfId="9" priority="28">
      <formula>T63="No"</formula>
    </cfRule>
  </conditionalFormatting>
  <conditionalFormatting sqref="T67:U67">
    <cfRule type="expression" dxfId="8" priority="3">
      <formula>T67="Don't Know"</formula>
    </cfRule>
    <cfRule type="expression" dxfId="7" priority="25">
      <formula>T67="No"</formula>
    </cfRule>
    <cfRule type="expression" dxfId="6" priority="26">
      <formula>T67="Yes"</formula>
    </cfRule>
  </conditionalFormatting>
  <conditionalFormatting sqref="T71:U71">
    <cfRule type="expression" dxfId="5" priority="2">
      <formula>T71="Don't Know"</formula>
    </cfRule>
    <cfRule type="expression" dxfId="4" priority="23">
      <formula>T71="No"</formula>
    </cfRule>
    <cfRule type="expression" dxfId="3" priority="24">
      <formula>T71="Yes"</formula>
    </cfRule>
  </conditionalFormatting>
  <conditionalFormatting sqref="T74:U74">
    <cfRule type="expression" dxfId="2" priority="1">
      <formula>T74="Don't Know"</formula>
    </cfRule>
    <cfRule type="expression" dxfId="1" priority="21">
      <formula>T74="No"</formula>
    </cfRule>
    <cfRule type="expression" dxfId="0" priority="22">
      <formula>T74="Yes"</formula>
    </cfRule>
  </conditionalFormatting>
  <dataValidations count="1">
    <dataValidation type="list" allowBlank="1" showInputMessage="1" showErrorMessage="1" sqref="T6:U6 T10:U10 T16:U16 T22:U22 T25:U25 T28:U28 T31:U31 T36:U36 T39:U39 T63:U63 T46:U46 T52:U52 T54:U54 T57:U57 T60:U60 T42:U42 T67:U67 T71:U71 T74:U74" xr:uid="{5342A69B-6939-4C29-A522-DE90A7EEE611}">
      <formula1>YesNo</formula1>
    </dataValidation>
  </dataValidations>
  <pageMargins left="0.7" right="0.7" top="0.75" bottom="0.75" header="0.3" footer="0.3"/>
  <pageSetup orientation="portrait" horizontalDpi="4294967293"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D4C6F-0E5C-4166-95AF-05B1E6A11C82}">
  <dimension ref="B1:AA37"/>
  <sheetViews>
    <sheetView showGridLines="0" topLeftCell="B1" zoomScale="120" zoomScaleNormal="120" workbookViewId="0">
      <selection activeCell="T38" sqref="T38"/>
    </sheetView>
  </sheetViews>
  <sheetFormatPr defaultRowHeight="15" x14ac:dyDescent="0.25"/>
  <cols>
    <col min="1" max="1" width="3.7109375" customWidth="1"/>
    <col min="12" max="12" width="16.85546875" customWidth="1"/>
    <col min="13" max="13" width="9.140625" customWidth="1"/>
    <col min="17" max="17" width="3.7109375" customWidth="1"/>
  </cols>
  <sheetData>
    <row r="1" spans="2:27" x14ac:dyDescent="0.25">
      <c r="B1" s="29"/>
      <c r="C1" s="27"/>
      <c r="D1" s="27"/>
      <c r="E1" s="27"/>
      <c r="F1" s="27"/>
      <c r="G1" s="27"/>
      <c r="H1" s="27"/>
      <c r="I1" s="27"/>
      <c r="J1" s="27"/>
      <c r="K1" s="27"/>
      <c r="L1" s="27"/>
      <c r="M1" s="27"/>
      <c r="N1" s="27"/>
      <c r="O1" s="27"/>
      <c r="P1" s="34"/>
      <c r="Q1" s="51"/>
      <c r="R1" s="29"/>
      <c r="S1" s="27"/>
      <c r="T1" s="27"/>
      <c r="U1" s="27"/>
      <c r="V1" s="27"/>
      <c r="W1" s="27"/>
      <c r="X1" s="27"/>
      <c r="Y1" s="27"/>
      <c r="Z1" s="27"/>
      <c r="AA1" s="34"/>
    </row>
    <row r="2" spans="2:27" ht="21" x14ac:dyDescent="0.35">
      <c r="B2" s="30"/>
      <c r="C2" s="149" t="s">
        <v>154</v>
      </c>
      <c r="D2" s="149"/>
      <c r="E2" s="149"/>
      <c r="F2" s="149"/>
      <c r="G2" s="149"/>
      <c r="H2" s="149"/>
      <c r="I2" s="149"/>
      <c r="J2" s="149"/>
      <c r="K2" s="149"/>
      <c r="L2" s="149"/>
      <c r="M2" s="149"/>
      <c r="N2" s="149"/>
      <c r="O2" s="149"/>
      <c r="P2" s="35"/>
      <c r="Q2" s="51"/>
      <c r="R2" s="30"/>
      <c r="S2" s="150" t="s">
        <v>155</v>
      </c>
      <c r="T2" s="150"/>
      <c r="U2" s="150"/>
      <c r="V2" s="150"/>
      <c r="W2" s="150"/>
      <c r="X2" s="150"/>
      <c r="Y2" s="150"/>
      <c r="Z2" s="150"/>
      <c r="AA2" s="35"/>
    </row>
    <row r="3" spans="2:27" x14ac:dyDescent="0.25">
      <c r="B3" s="30"/>
      <c r="C3" s="20"/>
      <c r="D3" s="20"/>
      <c r="E3" s="20"/>
      <c r="F3" s="20"/>
      <c r="G3" s="20"/>
      <c r="H3" s="20"/>
      <c r="I3" s="20"/>
      <c r="J3" s="20"/>
      <c r="K3" s="20"/>
      <c r="L3" s="20"/>
      <c r="M3" s="20"/>
      <c r="N3" s="20"/>
      <c r="O3" s="20"/>
      <c r="P3" s="35"/>
      <c r="Q3" s="51"/>
      <c r="R3" s="30"/>
      <c r="S3" s="20"/>
      <c r="T3" s="20"/>
      <c r="U3" s="20"/>
      <c r="V3" s="20"/>
      <c r="W3" s="20"/>
      <c r="X3" s="20"/>
      <c r="Y3" s="20"/>
      <c r="Z3" s="20"/>
      <c r="AA3" s="35"/>
    </row>
    <row r="4" spans="2:27" x14ac:dyDescent="0.25">
      <c r="B4" s="30"/>
      <c r="K4" s="20"/>
      <c r="L4" s="151" t="s">
        <v>125</v>
      </c>
      <c r="M4" s="151"/>
      <c r="N4" s="151"/>
      <c r="O4" s="151"/>
      <c r="P4" s="73"/>
      <c r="Q4" s="60"/>
      <c r="R4" s="30"/>
      <c r="AA4" s="35"/>
    </row>
    <row r="5" spans="2:27" x14ac:dyDescent="0.25">
      <c r="B5" s="30"/>
      <c r="K5" s="20"/>
      <c r="L5" s="71" t="s">
        <v>98</v>
      </c>
      <c r="M5" s="72" t="s">
        <v>93</v>
      </c>
      <c r="N5" s="72" t="s">
        <v>94</v>
      </c>
      <c r="O5" s="72" t="s">
        <v>95</v>
      </c>
      <c r="P5" s="74"/>
      <c r="Q5" s="59"/>
      <c r="R5" s="30"/>
      <c r="AA5" s="35"/>
    </row>
    <row r="6" spans="2:27" x14ac:dyDescent="0.25">
      <c r="B6" s="30"/>
      <c r="K6" s="20"/>
      <c r="L6" s="4" t="str">
        <f>'Data Analysis'!P76</f>
        <v>Vendor A</v>
      </c>
      <c r="M6" s="67">
        <f>'Data Analysis'!Q76</f>
        <v>0</v>
      </c>
      <c r="N6" s="67">
        <f>'Data Analysis'!R76</f>
        <v>0</v>
      </c>
      <c r="O6" s="67">
        <f>'Data Analysis'!S76</f>
        <v>0</v>
      </c>
      <c r="P6" s="74"/>
      <c r="Q6" s="59"/>
      <c r="R6" s="30"/>
      <c r="AA6" s="35"/>
    </row>
    <row r="7" spans="2:27" x14ac:dyDescent="0.25">
      <c r="B7" s="30"/>
      <c r="K7" s="20"/>
      <c r="L7" s="4" t="str">
        <f>'Data Analysis'!P77</f>
        <v>Vendor B</v>
      </c>
      <c r="M7" s="67">
        <f>'Data Analysis'!Q77</f>
        <v>0</v>
      </c>
      <c r="N7" s="67">
        <f>'Data Analysis'!R77</f>
        <v>0</v>
      </c>
      <c r="O7" s="67">
        <f>'Data Analysis'!S77</f>
        <v>0</v>
      </c>
      <c r="P7" s="74"/>
      <c r="Q7" s="59"/>
      <c r="R7" s="30"/>
      <c r="AA7" s="35"/>
    </row>
    <row r="8" spans="2:27" x14ac:dyDescent="0.25">
      <c r="B8" s="30"/>
      <c r="K8" s="20"/>
      <c r="L8" s="4" t="str">
        <f>'Data Analysis'!P78</f>
        <v>Vendor C</v>
      </c>
      <c r="M8" s="67">
        <f>'Data Analysis'!Q78</f>
        <v>0</v>
      </c>
      <c r="N8" s="67">
        <f>'Data Analysis'!R78</f>
        <v>0</v>
      </c>
      <c r="O8" s="67">
        <f>'Data Analysis'!S78</f>
        <v>0</v>
      </c>
      <c r="P8" s="74"/>
      <c r="Q8" s="59"/>
      <c r="R8" s="30"/>
      <c r="AA8" s="35"/>
    </row>
    <row r="9" spans="2:27" x14ac:dyDescent="0.25">
      <c r="B9" s="30"/>
      <c r="K9" s="20"/>
      <c r="L9" s="4" t="str">
        <f>'Data Analysis'!P79</f>
        <v>Vendor D</v>
      </c>
      <c r="M9" s="67">
        <f>'Data Analysis'!Q79</f>
        <v>0</v>
      </c>
      <c r="N9" s="67">
        <f>'Data Analysis'!R79</f>
        <v>0</v>
      </c>
      <c r="O9" s="67">
        <f>'Data Analysis'!S79</f>
        <v>0</v>
      </c>
      <c r="P9" s="74"/>
      <c r="Q9" s="59"/>
      <c r="R9" s="30"/>
      <c r="AA9" s="35"/>
    </row>
    <row r="10" spans="2:27" x14ac:dyDescent="0.25">
      <c r="B10" s="30"/>
      <c r="K10" s="20"/>
      <c r="L10" s="4" t="str">
        <f>'Data Analysis'!P80</f>
        <v>Vendor E</v>
      </c>
      <c r="M10" s="67">
        <f>'Data Analysis'!Q80</f>
        <v>0</v>
      </c>
      <c r="N10" s="67">
        <f>'Data Analysis'!R80</f>
        <v>0</v>
      </c>
      <c r="O10" s="67">
        <f>'Data Analysis'!S80</f>
        <v>0</v>
      </c>
      <c r="P10" s="74"/>
      <c r="Q10" s="59"/>
      <c r="R10" s="30"/>
      <c r="AA10" s="35"/>
    </row>
    <row r="11" spans="2:27" x14ac:dyDescent="0.25">
      <c r="B11" s="30"/>
      <c r="K11" s="20"/>
      <c r="L11" s="20"/>
      <c r="M11" s="70"/>
      <c r="N11" s="70"/>
      <c r="O11" s="70"/>
      <c r="P11" s="74"/>
      <c r="Q11" s="59"/>
      <c r="R11" s="30"/>
      <c r="AA11" s="35"/>
    </row>
    <row r="12" spans="2:27" x14ac:dyDescent="0.25">
      <c r="B12" s="30"/>
      <c r="K12" s="20"/>
      <c r="L12" s="20"/>
      <c r="M12" s="20"/>
      <c r="N12" s="20"/>
      <c r="O12" s="20"/>
      <c r="P12" s="35"/>
      <c r="Q12" s="51"/>
      <c r="R12" s="30"/>
      <c r="AA12" s="35"/>
    </row>
    <row r="13" spans="2:27" x14ac:dyDescent="0.25">
      <c r="B13" s="30"/>
      <c r="K13" s="20"/>
      <c r="L13" s="20"/>
      <c r="M13" s="20"/>
      <c r="N13" s="20"/>
      <c r="O13" s="20"/>
      <c r="P13" s="35"/>
      <c r="Q13" s="51"/>
      <c r="R13" s="30"/>
      <c r="AA13" s="35"/>
    </row>
    <row r="14" spans="2:27" x14ac:dyDescent="0.25">
      <c r="B14" s="30"/>
      <c r="K14" s="20"/>
      <c r="L14" s="20"/>
      <c r="M14" s="20"/>
      <c r="N14" s="20"/>
      <c r="O14" s="20"/>
      <c r="P14" s="35"/>
      <c r="Q14" s="51"/>
      <c r="R14" s="30"/>
      <c r="AA14" s="35"/>
    </row>
    <row r="15" spans="2:27" x14ac:dyDescent="0.25">
      <c r="B15" s="30"/>
      <c r="K15" s="20"/>
      <c r="L15" s="20"/>
      <c r="M15" s="20"/>
      <c r="N15" s="20"/>
      <c r="O15" s="20"/>
      <c r="P15" s="35"/>
      <c r="Q15" s="51"/>
      <c r="R15" s="30"/>
      <c r="AA15" s="35"/>
    </row>
    <row r="16" spans="2:27" x14ac:dyDescent="0.25">
      <c r="B16" s="30"/>
      <c r="K16" s="20"/>
      <c r="L16" s="20"/>
      <c r="M16" s="20"/>
      <c r="N16" s="20"/>
      <c r="O16" s="20"/>
      <c r="P16" s="35"/>
      <c r="Q16" s="51"/>
      <c r="R16" s="30"/>
      <c r="AA16" s="35"/>
    </row>
    <row r="17" spans="2:27" x14ac:dyDescent="0.25">
      <c r="B17" s="30"/>
      <c r="K17" s="20"/>
      <c r="L17" s="20"/>
      <c r="M17" s="20"/>
      <c r="N17" s="20"/>
      <c r="O17" s="20"/>
      <c r="P17" s="35"/>
      <c r="Q17" s="51"/>
      <c r="R17" s="30"/>
      <c r="AA17" s="35"/>
    </row>
    <row r="18" spans="2:27" x14ac:dyDescent="0.25">
      <c r="B18" s="30"/>
      <c r="K18" s="20"/>
      <c r="L18" s="20"/>
      <c r="M18" s="20"/>
      <c r="N18" s="20"/>
      <c r="O18" s="20"/>
      <c r="P18" s="35"/>
      <c r="Q18" s="51"/>
      <c r="R18" s="30"/>
      <c r="AA18" s="35"/>
    </row>
    <row r="19" spans="2:27" ht="15.75" thickBot="1" x14ac:dyDescent="0.3">
      <c r="B19" s="30"/>
      <c r="C19" s="20"/>
      <c r="D19" s="20"/>
      <c r="E19" s="20"/>
      <c r="F19" s="20"/>
      <c r="G19" s="20"/>
      <c r="H19" s="20"/>
      <c r="I19" s="20"/>
      <c r="J19" s="20"/>
      <c r="K19" s="20"/>
      <c r="L19" s="20"/>
      <c r="M19" s="20"/>
      <c r="N19" s="20"/>
      <c r="O19" s="20"/>
      <c r="P19" s="35"/>
      <c r="Q19" s="51"/>
      <c r="R19" s="31"/>
      <c r="S19" s="32"/>
      <c r="T19" s="32"/>
      <c r="U19" s="32"/>
      <c r="V19" s="32"/>
      <c r="W19" s="32"/>
      <c r="X19" s="32"/>
      <c r="Y19" s="32"/>
      <c r="Z19" s="32"/>
      <c r="AA19" s="36"/>
    </row>
    <row r="20" spans="2:27" x14ac:dyDescent="0.25">
      <c r="B20" s="30"/>
      <c r="K20" s="20"/>
      <c r="L20" s="151" t="s">
        <v>152</v>
      </c>
      <c r="M20" s="151"/>
      <c r="N20" s="151"/>
      <c r="O20" s="151"/>
      <c r="P20" s="35"/>
      <c r="Q20" s="51"/>
    </row>
    <row r="21" spans="2:27" x14ac:dyDescent="0.25">
      <c r="B21" s="30"/>
      <c r="K21" s="20"/>
      <c r="L21" s="152" t="s">
        <v>98</v>
      </c>
      <c r="M21" s="152"/>
      <c r="N21" s="151" t="s">
        <v>96</v>
      </c>
      <c r="O21" s="151"/>
      <c r="P21" s="35"/>
      <c r="Q21" s="51"/>
    </row>
    <row r="22" spans="2:27" x14ac:dyDescent="0.25">
      <c r="B22" s="30"/>
      <c r="J22" s="57"/>
      <c r="K22" s="20"/>
      <c r="L22" s="147" t="str">
        <f>'Data Analysis'!P85</f>
        <v>Vendor A</v>
      </c>
      <c r="M22" s="147"/>
      <c r="N22" s="121">
        <f>'Data Analysis'!Q85</f>
        <v>0</v>
      </c>
      <c r="O22" s="121"/>
      <c r="P22" s="35"/>
      <c r="Q22" s="51"/>
    </row>
    <row r="23" spans="2:27" x14ac:dyDescent="0.25">
      <c r="B23" s="30"/>
      <c r="K23" s="20"/>
      <c r="L23" s="147" t="str">
        <f>'Data Analysis'!P86</f>
        <v>Vendor B</v>
      </c>
      <c r="M23" s="147"/>
      <c r="N23" s="121">
        <f>'Data Analysis'!$Q$86</f>
        <v>0</v>
      </c>
      <c r="O23" s="121"/>
      <c r="P23" s="35"/>
      <c r="Q23" s="51"/>
    </row>
    <row r="24" spans="2:27" x14ac:dyDescent="0.25">
      <c r="B24" s="30"/>
      <c r="K24" s="20"/>
      <c r="L24" s="147" t="str">
        <f>'Data Analysis'!P87</f>
        <v>Vendor C</v>
      </c>
      <c r="M24" s="147"/>
      <c r="N24" s="121">
        <f>'Data Analysis'!$Q$87</f>
        <v>0</v>
      </c>
      <c r="O24" s="121"/>
      <c r="P24" s="35"/>
      <c r="Q24" s="51"/>
    </row>
    <row r="25" spans="2:27" x14ac:dyDescent="0.25">
      <c r="B25" s="30"/>
      <c r="K25" s="20"/>
      <c r="L25" s="147" t="str">
        <f>'Data Analysis'!P88</f>
        <v>Vendor D</v>
      </c>
      <c r="M25" s="147"/>
      <c r="N25" s="121">
        <f>'Data Analysis'!$Q$88</f>
        <v>0</v>
      </c>
      <c r="O25" s="121"/>
      <c r="P25" s="35"/>
      <c r="Q25" s="51"/>
    </row>
    <row r="26" spans="2:27" x14ac:dyDescent="0.25">
      <c r="B26" s="30"/>
      <c r="K26" s="20"/>
      <c r="L26" s="147" t="str">
        <f>'Data Analysis'!P89</f>
        <v>Vendor E</v>
      </c>
      <c r="M26" s="147"/>
      <c r="N26" s="121">
        <f>'Data Analysis'!$Q$89</f>
        <v>0</v>
      </c>
      <c r="O26" s="121"/>
      <c r="P26" s="35"/>
      <c r="Q26" s="51"/>
    </row>
    <row r="27" spans="2:27" x14ac:dyDescent="0.25">
      <c r="B27" s="30"/>
      <c r="K27" s="20"/>
      <c r="L27" s="20"/>
      <c r="M27" s="20"/>
      <c r="N27" s="20"/>
      <c r="O27" s="20"/>
      <c r="P27" s="35"/>
      <c r="Q27" s="51"/>
    </row>
    <row r="28" spans="2:27" x14ac:dyDescent="0.25">
      <c r="B28" s="30"/>
      <c r="K28" s="20"/>
      <c r="L28" s="20"/>
      <c r="M28" s="20"/>
      <c r="N28" s="20"/>
      <c r="O28" s="20"/>
      <c r="P28" s="35"/>
      <c r="Q28" s="51"/>
    </row>
    <row r="29" spans="2:27" x14ac:dyDescent="0.25">
      <c r="B29" s="30"/>
      <c r="K29" s="20"/>
      <c r="L29" s="20"/>
      <c r="M29" s="20"/>
      <c r="N29" s="20"/>
      <c r="O29" s="20"/>
      <c r="P29" s="35"/>
      <c r="Q29" s="51"/>
    </row>
    <row r="30" spans="2:27" x14ac:dyDescent="0.25">
      <c r="B30" s="30"/>
      <c r="K30" s="20"/>
      <c r="L30" s="20"/>
      <c r="M30" s="20"/>
      <c r="N30" s="20"/>
      <c r="O30" s="20"/>
      <c r="P30" s="35"/>
      <c r="Q30" s="51"/>
    </row>
    <row r="31" spans="2:27" x14ac:dyDescent="0.25">
      <c r="B31" s="30"/>
      <c r="K31" s="20"/>
      <c r="L31" s="20"/>
      <c r="M31" s="20"/>
      <c r="N31" s="20"/>
      <c r="O31" s="20"/>
      <c r="P31" s="35"/>
      <c r="Q31" s="51"/>
    </row>
    <row r="32" spans="2:27" x14ac:dyDescent="0.25">
      <c r="B32" s="30"/>
      <c r="K32" s="20"/>
      <c r="L32" s="20"/>
      <c r="M32" s="20"/>
      <c r="N32" s="20"/>
      <c r="O32" s="20"/>
      <c r="P32" s="35"/>
      <c r="Q32" s="51"/>
    </row>
    <row r="33" spans="2:17" x14ac:dyDescent="0.25">
      <c r="B33" s="30"/>
      <c r="K33" s="20"/>
      <c r="L33" s="20"/>
      <c r="M33" s="20"/>
      <c r="N33" s="20"/>
      <c r="O33" s="20"/>
      <c r="P33" s="35"/>
      <c r="Q33" s="51"/>
    </row>
    <row r="34" spans="2:17" x14ac:dyDescent="0.25">
      <c r="B34" s="30"/>
      <c r="K34" s="20"/>
      <c r="L34" s="20"/>
      <c r="M34" s="20"/>
      <c r="N34" s="20"/>
      <c r="O34" s="20"/>
      <c r="P34" s="35"/>
      <c r="Q34" s="51"/>
    </row>
    <row r="35" spans="2:17" ht="15.75" thickBot="1" x14ac:dyDescent="0.3">
      <c r="B35" s="31"/>
      <c r="C35" s="32"/>
      <c r="D35" s="32"/>
      <c r="E35" s="32"/>
      <c r="F35" s="32"/>
      <c r="G35" s="32"/>
      <c r="H35" s="32"/>
      <c r="I35" s="32"/>
      <c r="J35" s="32"/>
      <c r="K35" s="32"/>
      <c r="L35" s="32"/>
      <c r="M35" s="32"/>
      <c r="N35" s="32"/>
      <c r="O35" s="32"/>
      <c r="P35" s="36"/>
      <c r="Q35" s="51"/>
    </row>
    <row r="36" spans="2:17" x14ac:dyDescent="0.25">
      <c r="B36" s="148" t="s">
        <v>167</v>
      </c>
      <c r="C36" s="148"/>
      <c r="D36" s="148"/>
      <c r="E36" s="148"/>
      <c r="F36" s="148"/>
      <c r="G36" s="148"/>
      <c r="H36" s="148"/>
      <c r="I36" s="148"/>
      <c r="J36" s="148"/>
      <c r="K36" s="148"/>
      <c r="L36" s="148"/>
      <c r="M36" s="148"/>
      <c r="N36" s="148"/>
      <c r="O36" s="148"/>
      <c r="P36" s="148"/>
    </row>
    <row r="37" spans="2:17" x14ac:dyDescent="0.25">
      <c r="B37" s="96"/>
      <c r="C37" s="96"/>
      <c r="D37" s="96"/>
      <c r="E37" s="96"/>
      <c r="F37" s="96"/>
      <c r="G37" s="96"/>
      <c r="H37" s="96"/>
      <c r="I37" s="96"/>
      <c r="J37" s="96"/>
      <c r="K37" s="96"/>
      <c r="L37" s="96"/>
      <c r="M37" s="96"/>
      <c r="N37" s="96"/>
      <c r="O37" s="96"/>
      <c r="P37" s="96"/>
    </row>
  </sheetData>
  <sheetProtection algorithmName="SHA-512" hashValue="+v0BBbrJMeYsILed+YzJd4b1iFnU54xi+Y6yl9Fc6lJLabyjSrfCOxD+u3nVBLobuYUeCRBjmcCenx6MxTclqw==" saltValue="xmO0uuNmqBk2klsrue9kDA==" spinCount="100000" sheet="1" objects="1" scenarios="1" selectLockedCells="1"/>
  <mergeCells count="17">
    <mergeCell ref="S2:Z2"/>
    <mergeCell ref="N22:O22"/>
    <mergeCell ref="N23:O23"/>
    <mergeCell ref="N24:O24"/>
    <mergeCell ref="L4:O4"/>
    <mergeCell ref="L20:O20"/>
    <mergeCell ref="L21:M21"/>
    <mergeCell ref="N21:O21"/>
    <mergeCell ref="L22:M22"/>
    <mergeCell ref="L23:M23"/>
    <mergeCell ref="L24:M24"/>
    <mergeCell ref="L25:M25"/>
    <mergeCell ref="L26:M26"/>
    <mergeCell ref="B36:P37"/>
    <mergeCell ref="C2:O2"/>
    <mergeCell ref="N25:O25"/>
    <mergeCell ref="N26:O26"/>
  </mergeCells>
  <pageMargins left="0.7" right="0.7" top="0.75" bottom="0.75" header="0.3" footer="0.3"/>
  <pageSetup orientation="portrait" horizontalDpi="4294967293"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
  <sheetViews>
    <sheetView workbookViewId="0">
      <selection activeCell="A11" sqref="A11"/>
    </sheetView>
  </sheetViews>
  <sheetFormatPr defaultRowHeight="15" x14ac:dyDescent="0.25"/>
  <cols>
    <col min="1" max="1" width="13.28515625" customWidth="1"/>
    <col min="2" max="2" width="16.42578125" customWidth="1"/>
  </cols>
  <sheetData>
    <row r="2" spans="1:4" x14ac:dyDescent="0.25">
      <c r="A2" t="s">
        <v>5</v>
      </c>
      <c r="B2" t="s">
        <v>25</v>
      </c>
      <c r="D2" t="s">
        <v>5</v>
      </c>
    </row>
    <row r="3" spans="1:4" x14ac:dyDescent="0.25">
      <c r="A3" t="s">
        <v>6</v>
      </c>
      <c r="B3" t="s">
        <v>26</v>
      </c>
      <c r="D3" t="s">
        <v>6</v>
      </c>
    </row>
    <row r="4" spans="1:4" x14ac:dyDescent="0.25">
      <c r="A4" t="s">
        <v>135</v>
      </c>
      <c r="B4" t="s">
        <v>27</v>
      </c>
      <c r="D4" t="s">
        <v>45</v>
      </c>
    </row>
  </sheetData>
  <dataValidations count="1">
    <dataValidation type="list" allowBlank="1" showInputMessage="1" showErrorMessage="1" sqref="A2:A3" xr:uid="{00000000-0002-0000-0100-000000000000}">
      <formula1>$A$2:$A$3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TeleSAFE Vendor Eval</vt:lpstr>
      <vt:lpstr>Data Analysis</vt:lpstr>
      <vt:lpstr>TeleSAFE PC Checklist</vt:lpstr>
      <vt:lpstr>Metrics</vt:lpstr>
      <vt:lpstr>Dropdowns</vt:lpstr>
      <vt:lpstr>InBusiness</vt:lpstr>
      <vt:lpstr>YesNo</vt:lpstr>
      <vt:lpstr>YesNoNA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Cloud File Vendor Selection Tool</dc:title>
  <dc:creator>Keith Fricke</dc:creator>
  <cp:lastModifiedBy>Diane Daiber</cp:lastModifiedBy>
  <dcterms:created xsi:type="dcterms:W3CDTF">2017-03-08T19:25:32Z</dcterms:created>
  <dcterms:modified xsi:type="dcterms:W3CDTF">2022-01-13T19:31:18Z</dcterms:modified>
</cp:coreProperties>
</file>